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285" activeTab="0"/>
  </bookViews>
  <sheets>
    <sheet name="98" sheetId="1" r:id="rId1"/>
  </sheets>
  <definedNames>
    <definedName name="_xlnm.Print_Titles" localSheetId="0">'98'!$1:$2</definedName>
  </definedNames>
  <calcPr fullCalcOnLoad="1"/>
</workbook>
</file>

<file path=xl/sharedStrings.xml><?xml version="1.0" encoding="utf-8"?>
<sst xmlns="http://schemas.openxmlformats.org/spreadsheetml/2006/main" count="96" uniqueCount="87">
  <si>
    <t>件數</t>
  </si>
  <si>
    <t>文學院</t>
  </si>
  <si>
    <t>理學院</t>
  </si>
  <si>
    <t>法學院</t>
  </si>
  <si>
    <t>商學院</t>
  </si>
  <si>
    <t>傳播學院</t>
  </si>
  <si>
    <t>教育學院</t>
  </si>
  <si>
    <t>小計</t>
  </si>
  <si>
    <t>外交學系</t>
  </si>
  <si>
    <t>總計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</si>
  <si>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</si>
  <si>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</si>
  <si>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</si>
  <si>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</si>
  <si>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</si>
  <si>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</si>
  <si>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</si>
  <si>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華語文教學博士學位學程</t>
  </si>
  <si>
    <t>華語文教學碩士學位學程</t>
  </si>
  <si>
    <t>應用數學系</t>
  </si>
  <si>
    <t>心理學系</t>
  </si>
  <si>
    <t>資訊科學系</t>
  </si>
  <si>
    <t>應用物理研究所</t>
  </si>
  <si>
    <t>社會科學學院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</si>
  <si>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</si>
  <si>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</si>
  <si>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</si>
  <si>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</si>
  <si>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</si>
  <si>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</si>
  <si>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</si>
  <si>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</si>
  <si>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</si>
  <si>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亞太研究英語博士學位學程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</si>
  <si>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</si>
  <si>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</si>
  <si>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</si>
  <si>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</si>
  <si>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</si>
  <si>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</si>
  <si>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</si>
  <si>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</si>
  <si>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</si>
  <si>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</si>
  <si>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</si>
  <si>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</si>
  <si>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</si>
  <si>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</si>
  <si>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</si>
  <si>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</si>
  <si>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</si>
  <si>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</si>
  <si>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語言學研究所</t>
  </si>
  <si>
    <t>歐洲語文學程</t>
  </si>
  <si>
    <t>外文中心</t>
  </si>
  <si>
    <t>外國語文學院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</si>
  <si>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</si>
  <si>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</si>
  <si>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</si>
  <si>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</si>
  <si>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</si>
  <si>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</si>
  <si>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教師研習中心</t>
  </si>
  <si>
    <t>國際關係研究中心</t>
  </si>
  <si>
    <t>選舉研究中心</t>
  </si>
  <si>
    <t>第三部門研究中心</t>
  </si>
  <si>
    <t>創新與創造力教育中心</t>
  </si>
  <si>
    <t>中國大陸研究中心</t>
  </si>
  <si>
    <t>台灣研究中心</t>
  </si>
  <si>
    <t>心智、大腦與學習研究中心</t>
  </si>
  <si>
    <t>人文研究中心</t>
  </si>
  <si>
    <t>原住民研究中心</t>
  </si>
  <si>
    <t>校級中心</t>
  </si>
  <si>
    <t>金額</t>
  </si>
  <si>
    <t>國際事務學院</t>
  </si>
  <si>
    <t>管理碩士學程/商管專業學院碩士學位學程</t>
  </si>
  <si>
    <t>神經科學研究所</t>
  </si>
  <si>
    <t>社會工作研究所</t>
  </si>
  <si>
    <t>新聞學系</t>
  </si>
  <si>
    <t>廣告學系</t>
  </si>
  <si>
    <t>廣播電視學系</t>
  </si>
  <si>
    <t>製表日期：99年02月02日</t>
  </si>
  <si>
    <t>單位別</t>
  </si>
  <si>
    <t>國立政治大學98年邀請國際傑出教學及研究人才補助統計表</t>
  </si>
  <si>
    <t>傳播學士學位學程</t>
  </si>
  <si>
    <t>數位內容碩士學位學程</t>
  </si>
  <si>
    <t>國際傳播英語碩士學程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</si>
</sst>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.0_-;\-* #,##0.0_-;_-* &quot;-&quot;??_-;_-@_-"/>
    <numFmt numFmtId="178" formatCode="_-* #,##0_-;\-* #,##0_-;_-* &quot;-&quot;??_-;_-@_-"/>
    <numFmt numFmtId="179" formatCode="#,##0_ "/>
  </numFmts>
  <fonts count="2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17" borderId="10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justify" wrapText="1"/>
    </xf>
    <xf numFmtId="38" fontId="5" fillId="0" borderId="10" xfId="0" applyNumberFormat="1" applyFont="1" applyBorder="1" applyAlignment="1">
      <alignment horizontal="center" vertical="center" wrapText="1"/>
    </xf>
    <xf numFmtId="38" fontId="4" fillId="0" borderId="10" xfId="0" applyNumberFormat="1" applyFont="1" applyBorder="1" applyAlignment="1">
      <alignment horizontal="right" vertical="center"/>
    </xf>
    <xf numFmtId="38" fontId="6" fillId="17" borderId="10" xfId="0" applyNumberFormat="1" applyFont="1" applyFill="1" applyBorder="1" applyAlignment="1">
      <alignment horizontal="right" vertical="center"/>
    </xf>
    <xf numFmtId="38" fontId="6" fillId="0" borderId="10" xfId="0" applyNumberFormat="1" applyFont="1" applyFill="1" applyBorder="1" applyAlignment="1">
      <alignment horizontal="right" vertical="center"/>
    </xf>
    <xf numFmtId="38" fontId="6" fillId="17" borderId="10" xfId="0" applyNumberFormat="1" applyFont="1" applyFill="1" applyBorder="1" applyAlignment="1">
      <alignment horizontal="right" vertical="justify" wrapText="1"/>
    </xf>
    <xf numFmtId="38" fontId="4" fillId="17" borderId="10" xfId="0" applyNumberFormat="1" applyFont="1" applyFill="1" applyBorder="1" applyAlignment="1">
      <alignment horizontal="right" vertical="center"/>
    </xf>
    <xf numFmtId="38" fontId="4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6" fillId="17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17" borderId="10" xfId="0" applyNumberFormat="1" applyFont="1" applyFill="1" applyBorder="1" applyAlignment="1">
      <alignment horizontal="center" vertical="justify" wrapText="1"/>
    </xf>
    <xf numFmtId="0" fontId="4" fillId="17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49" fontId="4" fillId="24" borderId="10" xfId="33" applyNumberFormat="1" applyFont="1" applyFill="1" applyBorder="1">
      <alignment vertical="center"/>
      <protection/>
    </xf>
    <xf numFmtId="0" fontId="24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="120" zoomScaleNormal="120" zoomScalePageLayoutView="0" workbookViewId="0" topLeftCell="A34">
      <selection activeCell="A84" sqref="A84:IV84"/>
    </sheetView>
  </sheetViews>
  <sheetFormatPr defaultColWidth="9.00390625" defaultRowHeight="16.5"/>
  <cols>
    <col min="1" max="1" width="14.625" style="2" customWidth="1"/>
    <col min="2" max="2" width="40.625" style="1" customWidth="1"/>
    <col min="3" max="3" width="14.625" style="21" customWidth="1"/>
    <col min="4" max="4" width="14.625" style="14" customWidth="1"/>
    <col min="5" max="16384" width="9.00390625" style="1" customWidth="1"/>
  </cols>
  <sheetData>
    <row r="1" spans="1:6" ht="36.75" customHeight="1">
      <c r="A1" s="30" t="s">
        <v>83</v>
      </c>
      <c r="B1" s="30"/>
      <c r="C1" s="30"/>
      <c r="D1" s="30"/>
      <c r="E1" s="26"/>
      <c r="F1" s="26"/>
    </row>
    <row r="2" spans="1:4" s="3" customFormat="1" ht="24" customHeight="1">
      <c r="A2" s="32" t="s">
        <v>82</v>
      </c>
      <c r="B2" s="33"/>
      <c r="C2" s="15" t="s">
        <v>0</v>
      </c>
      <c r="D2" s="8" t="s">
        <v>73</v>
      </c>
    </row>
    <row r="3" spans="1:4" ht="18" customHeight="1">
      <c r="A3" s="28" t="s">
        <v>1</v>
      </c>
      <c r="B3" s="4" t="s">
        <v>10</v>
      </c>
      <c r="C3" s="16">
        <v>6</v>
      </c>
      <c r="D3" s="9">
        <f>30000+280700+208909+35030+163250</f>
        <v>717889</v>
      </c>
    </row>
    <row r="4" spans="1:4" ht="18" customHeight="1">
      <c r="A4" s="28"/>
      <c r="B4" s="4" t="s">
        <v>11</v>
      </c>
      <c r="C4" s="16">
        <v>1</v>
      </c>
      <c r="D4" s="9">
        <v>112030</v>
      </c>
    </row>
    <row r="5" spans="1:4" ht="18" customHeight="1">
      <c r="A5" s="28"/>
      <c r="B5" s="4" t="s">
        <v>12</v>
      </c>
      <c r="C5" s="16"/>
      <c r="D5" s="9"/>
    </row>
    <row r="6" spans="1:4" ht="18" customHeight="1">
      <c r="A6" s="28"/>
      <c r="B6" s="4" t="s">
        <v>13</v>
      </c>
      <c r="C6" s="16">
        <v>1</v>
      </c>
      <c r="D6" s="9">
        <v>104050</v>
      </c>
    </row>
    <row r="7" spans="1:4" ht="18" customHeight="1">
      <c r="A7" s="28"/>
      <c r="B7" s="4" t="s">
        <v>14</v>
      </c>
      <c r="C7" s="16">
        <v>1</v>
      </c>
      <c r="D7" s="9">
        <v>30700</v>
      </c>
    </row>
    <row r="8" spans="1:4" ht="18" customHeight="1">
      <c r="A8" s="28"/>
      <c r="B8" s="4" t="s">
        <v>15</v>
      </c>
      <c r="C8" s="16"/>
      <c r="D8" s="9"/>
    </row>
    <row r="9" spans="1:4" ht="18" customHeight="1">
      <c r="A9" s="28"/>
      <c r="B9" s="4" t="s">
        <v>16</v>
      </c>
      <c r="C9" s="16"/>
      <c r="D9" s="9"/>
    </row>
    <row r="10" spans="1:4" ht="18" customHeight="1">
      <c r="A10" s="28"/>
      <c r="B10" s="4" t="s">
        <v>17</v>
      </c>
      <c r="C10" s="16"/>
      <c r="D10" s="9"/>
    </row>
    <row r="11" spans="1:4" ht="18" customHeight="1">
      <c r="A11" s="28"/>
      <c r="B11" s="4" t="s">
        <v>18</v>
      </c>
      <c r="C11" s="16"/>
      <c r="D11" s="9"/>
    </row>
    <row r="12" spans="1:4" ht="18" customHeight="1">
      <c r="A12" s="28"/>
      <c r="B12" s="6" t="s">
        <v>7</v>
      </c>
      <c r="C12" s="17">
        <f>SUM(C3:C11)</f>
        <v>9</v>
      </c>
      <c r="D12" s="10">
        <f>SUM(D3:D11)</f>
        <v>964669</v>
      </c>
    </row>
    <row r="13" spans="1:4" ht="18" customHeight="1">
      <c r="A13" s="28" t="s">
        <v>2</v>
      </c>
      <c r="B13" s="4" t="s">
        <v>19</v>
      </c>
      <c r="C13" s="16">
        <v>3</v>
      </c>
      <c r="D13" s="9">
        <f>30500+251100+180750</f>
        <v>462350</v>
      </c>
    </row>
    <row r="14" spans="1:4" ht="18" customHeight="1">
      <c r="A14" s="28"/>
      <c r="B14" s="4" t="s">
        <v>20</v>
      </c>
      <c r="C14" s="16">
        <v>6</v>
      </c>
      <c r="D14" s="11">
        <f>88511+296500+19500+70525+82075</f>
        <v>557111</v>
      </c>
    </row>
    <row r="15" spans="1:4" ht="18" customHeight="1">
      <c r="A15" s="28"/>
      <c r="B15" s="5" t="s">
        <v>21</v>
      </c>
      <c r="C15" s="18">
        <v>3</v>
      </c>
      <c r="D15" s="11">
        <f>74170+67295+207675</f>
        <v>349140</v>
      </c>
    </row>
    <row r="16" spans="1:4" ht="18" customHeight="1">
      <c r="A16" s="28"/>
      <c r="B16" s="5" t="s">
        <v>76</v>
      </c>
      <c r="C16" s="16"/>
      <c r="D16" s="9"/>
    </row>
    <row r="17" spans="1:4" ht="18" customHeight="1">
      <c r="A17" s="28"/>
      <c r="B17" s="5" t="s">
        <v>22</v>
      </c>
      <c r="C17" s="16"/>
      <c r="D17" s="9"/>
    </row>
    <row r="18" spans="1:4" ht="18" customHeight="1">
      <c r="A18" s="28"/>
      <c r="B18" s="6" t="s">
        <v>7</v>
      </c>
      <c r="C18" s="17">
        <f>SUM(C13:C17)</f>
        <v>12</v>
      </c>
      <c r="D18" s="10">
        <f>SUM(D13:D17)</f>
        <v>1368601</v>
      </c>
    </row>
    <row r="19" spans="1:4" ht="18" customHeight="1">
      <c r="A19" s="28" t="s">
        <v>23</v>
      </c>
      <c r="B19" s="4" t="s">
        <v>24</v>
      </c>
      <c r="C19" s="16">
        <v>1</v>
      </c>
      <c r="D19" s="9">
        <v>58975</v>
      </c>
    </row>
    <row r="20" spans="1:4" ht="18" customHeight="1">
      <c r="A20" s="28"/>
      <c r="B20" s="4" t="s">
        <v>25</v>
      </c>
      <c r="C20" s="16">
        <v>1</v>
      </c>
      <c r="D20" s="9">
        <v>111000</v>
      </c>
    </row>
    <row r="21" spans="1:4" ht="18" customHeight="1">
      <c r="A21" s="28"/>
      <c r="B21" s="4" t="s">
        <v>26</v>
      </c>
      <c r="C21" s="16"/>
      <c r="D21" s="9"/>
    </row>
    <row r="22" spans="1:4" ht="18" customHeight="1">
      <c r="A22" s="28"/>
      <c r="B22" s="4" t="s">
        <v>27</v>
      </c>
      <c r="C22" s="16">
        <v>2</v>
      </c>
      <c r="D22" s="11">
        <f>67025+41250</f>
        <v>108275</v>
      </c>
    </row>
    <row r="23" spans="1:4" ht="18" customHeight="1">
      <c r="A23" s="28"/>
      <c r="B23" s="4" t="s">
        <v>28</v>
      </c>
      <c r="C23" s="16"/>
      <c r="D23" s="11"/>
    </row>
    <row r="24" spans="1:4" ht="18" customHeight="1">
      <c r="A24" s="28"/>
      <c r="B24" s="4" t="s">
        <v>29</v>
      </c>
      <c r="C24" s="16">
        <v>2</v>
      </c>
      <c r="D24" s="9">
        <f>82075+247387</f>
        <v>329462</v>
      </c>
    </row>
    <row r="25" spans="1:4" ht="18" customHeight="1">
      <c r="A25" s="28"/>
      <c r="B25" s="4" t="s">
        <v>30</v>
      </c>
      <c r="C25" s="16"/>
      <c r="D25" s="9"/>
    </row>
    <row r="26" spans="1:4" ht="18" customHeight="1">
      <c r="A26" s="28"/>
      <c r="B26" s="4" t="s">
        <v>31</v>
      </c>
      <c r="C26" s="16">
        <v>1</v>
      </c>
      <c r="D26" s="9">
        <v>32550</v>
      </c>
    </row>
    <row r="27" spans="1:4" ht="18" customHeight="1">
      <c r="A27" s="28"/>
      <c r="B27" s="4" t="s">
        <v>32</v>
      </c>
      <c r="C27" s="16"/>
      <c r="D27" s="9"/>
    </row>
    <row r="28" spans="1:4" ht="18" customHeight="1">
      <c r="A28" s="28"/>
      <c r="B28" s="5" t="s">
        <v>77</v>
      </c>
      <c r="C28" s="16"/>
      <c r="D28" s="9"/>
    </row>
    <row r="29" spans="1:4" ht="18" customHeight="1">
      <c r="A29" s="28"/>
      <c r="B29" s="5" t="s">
        <v>33</v>
      </c>
      <c r="C29" s="16"/>
      <c r="D29" s="9"/>
    </row>
    <row r="30" spans="1:4" ht="18" customHeight="1">
      <c r="A30" s="28"/>
      <c r="B30" s="6" t="s">
        <v>7</v>
      </c>
      <c r="C30" s="17">
        <f>SUM(C19:C29)</f>
        <v>7</v>
      </c>
      <c r="D30" s="10">
        <f>SUM(D19:D29)</f>
        <v>640262</v>
      </c>
    </row>
    <row r="31" spans="1:4" ht="18" customHeight="1">
      <c r="A31" s="28" t="s">
        <v>3</v>
      </c>
      <c r="B31" s="4" t="s">
        <v>34</v>
      </c>
      <c r="C31" s="16"/>
      <c r="D31" s="9"/>
    </row>
    <row r="32" spans="1:4" ht="18" customHeight="1">
      <c r="A32" s="28"/>
      <c r="B32" s="4" t="s">
        <v>35</v>
      </c>
      <c r="C32" s="16">
        <v>1</v>
      </c>
      <c r="D32" s="9">
        <v>120000</v>
      </c>
    </row>
    <row r="33" spans="1:4" ht="18" customHeight="1">
      <c r="A33" s="28"/>
      <c r="B33" s="6" t="s">
        <v>7</v>
      </c>
      <c r="C33" s="17">
        <f>SUM(C31:C32)</f>
        <v>1</v>
      </c>
      <c r="D33" s="10">
        <f>SUM(D31:D32)</f>
        <v>120000</v>
      </c>
    </row>
    <row r="34" spans="1:4" ht="18" customHeight="1">
      <c r="A34" s="28" t="s">
        <v>4</v>
      </c>
      <c r="B34" s="4" t="s">
        <v>36</v>
      </c>
      <c r="C34" s="16">
        <v>2</v>
      </c>
      <c r="D34" s="9">
        <f>75250+144825</f>
        <v>220075</v>
      </c>
    </row>
    <row r="35" spans="1:4" ht="18" customHeight="1">
      <c r="A35" s="28"/>
      <c r="B35" s="4" t="s">
        <v>37</v>
      </c>
      <c r="C35" s="16">
        <v>2</v>
      </c>
      <c r="D35" s="11">
        <f>121000+39000</f>
        <v>160000</v>
      </c>
    </row>
    <row r="36" spans="1:4" ht="18" customHeight="1">
      <c r="A36" s="28"/>
      <c r="B36" s="4" t="s">
        <v>38</v>
      </c>
      <c r="C36" s="16">
        <v>1</v>
      </c>
      <c r="D36" s="9">
        <v>200000</v>
      </c>
    </row>
    <row r="37" spans="1:4" ht="18" customHeight="1">
      <c r="A37" s="28"/>
      <c r="B37" s="4" t="s">
        <v>39</v>
      </c>
      <c r="C37" s="16">
        <v>1</v>
      </c>
      <c r="D37" s="9">
        <v>121375</v>
      </c>
    </row>
    <row r="38" spans="1:4" ht="18" customHeight="1">
      <c r="A38" s="28"/>
      <c r="B38" s="4" t="s">
        <v>40</v>
      </c>
      <c r="C38" s="16">
        <v>2</v>
      </c>
      <c r="D38" s="9">
        <f>136500+181900</f>
        <v>318400</v>
      </c>
    </row>
    <row r="39" spans="1:4" ht="18" customHeight="1">
      <c r="A39" s="28"/>
      <c r="B39" s="4" t="s">
        <v>41</v>
      </c>
      <c r="C39" s="16">
        <v>2</v>
      </c>
      <c r="D39" s="9">
        <f>190590+137000</f>
        <v>327590</v>
      </c>
    </row>
    <row r="40" spans="1:4" ht="18" customHeight="1">
      <c r="A40" s="28"/>
      <c r="B40" s="4" t="s">
        <v>42</v>
      </c>
      <c r="C40" s="16">
        <v>1</v>
      </c>
      <c r="D40" s="9">
        <v>100000</v>
      </c>
    </row>
    <row r="41" spans="1:4" ht="18" customHeight="1">
      <c r="A41" s="28"/>
      <c r="B41" s="4" t="s">
        <v>43</v>
      </c>
      <c r="C41" s="16"/>
      <c r="D41" s="9"/>
    </row>
    <row r="42" spans="1:4" ht="18" customHeight="1">
      <c r="A42" s="28"/>
      <c r="B42" s="4" t="s">
        <v>44</v>
      </c>
      <c r="C42" s="16">
        <v>1</v>
      </c>
      <c r="D42" s="9">
        <v>77500</v>
      </c>
    </row>
    <row r="43" spans="1:4" ht="18" customHeight="1">
      <c r="A43" s="28"/>
      <c r="B43" s="4" t="s">
        <v>45</v>
      </c>
      <c r="C43" s="16"/>
      <c r="D43" s="9"/>
    </row>
    <row r="44" spans="1:4" ht="18" customHeight="1">
      <c r="A44" s="28"/>
      <c r="B44" s="4" t="s">
        <v>75</v>
      </c>
      <c r="C44" s="16"/>
      <c r="D44" s="9"/>
    </row>
    <row r="45" spans="1:4" s="2" customFormat="1" ht="18" customHeight="1">
      <c r="A45" s="28"/>
      <c r="B45" s="6" t="s">
        <v>7</v>
      </c>
      <c r="C45" s="17">
        <f>SUM(C34:C44)</f>
        <v>12</v>
      </c>
      <c r="D45" s="10">
        <f>SUM(D34:D44)</f>
        <v>1524940</v>
      </c>
    </row>
    <row r="46" spans="1:4" s="2" customFormat="1" ht="18" customHeight="1">
      <c r="A46" s="28" t="s">
        <v>55</v>
      </c>
      <c r="B46" s="4" t="s">
        <v>46</v>
      </c>
      <c r="C46" s="16"/>
      <c r="D46" s="11"/>
    </row>
    <row r="47" spans="1:4" s="2" customFormat="1" ht="18" customHeight="1">
      <c r="A47" s="28"/>
      <c r="B47" s="4" t="s">
        <v>47</v>
      </c>
      <c r="C47" s="16"/>
      <c r="D47" s="9"/>
    </row>
    <row r="48" spans="1:4" s="2" customFormat="1" ht="18" customHeight="1">
      <c r="A48" s="28"/>
      <c r="B48" s="4" t="s">
        <v>48</v>
      </c>
      <c r="C48" s="16"/>
      <c r="D48" s="9"/>
    </row>
    <row r="49" spans="1:4" s="2" customFormat="1" ht="18" customHeight="1">
      <c r="A49" s="28"/>
      <c r="B49" s="4" t="s">
        <v>49</v>
      </c>
      <c r="C49" s="16">
        <v>1</v>
      </c>
      <c r="D49" s="9">
        <v>62125</v>
      </c>
    </row>
    <row r="50" spans="1:4" s="2" customFormat="1" ht="18" customHeight="1">
      <c r="A50" s="28"/>
      <c r="B50" s="4" t="s">
        <v>50</v>
      </c>
      <c r="C50" s="16"/>
      <c r="D50" s="9"/>
    </row>
    <row r="51" spans="1:4" s="2" customFormat="1" ht="18" customHeight="1">
      <c r="A51" s="28"/>
      <c r="B51" s="4" t="s">
        <v>51</v>
      </c>
      <c r="C51" s="16"/>
      <c r="D51" s="9"/>
    </row>
    <row r="52" spans="1:4" s="2" customFormat="1" ht="18" customHeight="1">
      <c r="A52" s="28"/>
      <c r="B52" s="4" t="s">
        <v>52</v>
      </c>
      <c r="C52" s="16"/>
      <c r="D52" s="9"/>
    </row>
    <row r="53" spans="1:4" s="2" customFormat="1" ht="18" customHeight="1">
      <c r="A53" s="28"/>
      <c r="B53" s="4" t="s">
        <v>53</v>
      </c>
      <c r="C53" s="16"/>
      <c r="D53" s="9"/>
    </row>
    <row r="54" spans="1:4" s="2" customFormat="1" ht="18" customHeight="1">
      <c r="A54" s="28"/>
      <c r="B54" s="4" t="s">
        <v>54</v>
      </c>
      <c r="C54" s="16"/>
      <c r="D54" s="9"/>
    </row>
    <row r="55" spans="1:4" s="2" customFormat="1" ht="18" customHeight="1">
      <c r="A55" s="28"/>
      <c r="B55" s="7" t="s">
        <v>7</v>
      </c>
      <c r="C55" s="19">
        <f>SUM(C46:C54)</f>
        <v>1</v>
      </c>
      <c r="D55" s="12">
        <f>SUM(D46:D54)</f>
        <v>62125</v>
      </c>
    </row>
    <row r="56" spans="1:4" s="2" customFormat="1" ht="18" customHeight="1">
      <c r="A56" s="29" t="s">
        <v>5</v>
      </c>
      <c r="B56" s="25" t="s">
        <v>78</v>
      </c>
      <c r="C56" s="16"/>
      <c r="D56" s="11"/>
    </row>
    <row r="57" spans="1:4" s="2" customFormat="1" ht="18" customHeight="1">
      <c r="A57" s="29"/>
      <c r="B57" s="25" t="s">
        <v>79</v>
      </c>
      <c r="C57" s="16"/>
      <c r="D57" s="9"/>
    </row>
    <row r="58" spans="1:4" s="2" customFormat="1" ht="18" customHeight="1">
      <c r="A58" s="29"/>
      <c r="B58" s="25" t="s">
        <v>80</v>
      </c>
      <c r="C58" s="16">
        <v>1</v>
      </c>
      <c r="D58" s="9">
        <v>71125</v>
      </c>
    </row>
    <row r="59" spans="1:4" s="2" customFormat="1" ht="18" customHeight="1">
      <c r="A59" s="29"/>
      <c r="B59" s="4" t="s">
        <v>84</v>
      </c>
      <c r="C59" s="16"/>
      <c r="D59" s="9"/>
    </row>
    <row r="60" spans="1:4" s="2" customFormat="1" ht="18" customHeight="1">
      <c r="A60" s="29"/>
      <c r="B60" s="4" t="s">
        <v>85</v>
      </c>
      <c r="C60" s="16"/>
      <c r="D60" s="9"/>
    </row>
    <row r="61" spans="1:4" s="2" customFormat="1" ht="18" customHeight="1">
      <c r="A61" s="29"/>
      <c r="B61" s="4" t="s">
        <v>86</v>
      </c>
      <c r="C61" s="16"/>
      <c r="D61" s="9"/>
    </row>
    <row r="62" spans="1:4" s="2" customFormat="1" ht="18" customHeight="1">
      <c r="A62" s="29"/>
      <c r="B62" s="6" t="s">
        <v>7</v>
      </c>
      <c r="C62" s="17">
        <f>SUM(C56:C60)</f>
        <v>1</v>
      </c>
      <c r="D62" s="10">
        <f>SUM(D56:D60)</f>
        <v>71125</v>
      </c>
    </row>
    <row r="63" spans="1:4" s="2" customFormat="1" ht="18" customHeight="1">
      <c r="A63" s="29" t="s">
        <v>74</v>
      </c>
      <c r="B63" s="4" t="s">
        <v>8</v>
      </c>
      <c r="C63" s="16">
        <v>1</v>
      </c>
      <c r="D63" s="9">
        <v>168170</v>
      </c>
    </row>
    <row r="64" spans="1:4" s="2" customFormat="1" ht="18" customHeight="1">
      <c r="A64" s="29"/>
      <c r="B64" s="4" t="s">
        <v>56</v>
      </c>
      <c r="C64" s="16">
        <v>4</v>
      </c>
      <c r="D64" s="9">
        <f>106975+31000+162550+132920</f>
        <v>433445</v>
      </c>
    </row>
    <row r="65" spans="1:4" s="2" customFormat="1" ht="18" customHeight="1">
      <c r="A65" s="29"/>
      <c r="B65" s="4" t="s">
        <v>57</v>
      </c>
      <c r="C65" s="16"/>
      <c r="D65" s="9"/>
    </row>
    <row r="66" spans="1:4" s="2" customFormat="1" ht="18" customHeight="1">
      <c r="A66" s="29"/>
      <c r="B66" s="6" t="s">
        <v>7</v>
      </c>
      <c r="C66" s="17">
        <f>SUM(C63:C65)</f>
        <v>5</v>
      </c>
      <c r="D66" s="10">
        <f>SUM(D63:D65)</f>
        <v>601615</v>
      </c>
    </row>
    <row r="67" spans="1:4" s="2" customFormat="1" ht="18" customHeight="1">
      <c r="A67" s="29" t="s">
        <v>6</v>
      </c>
      <c r="B67" s="4" t="s">
        <v>58</v>
      </c>
      <c r="C67" s="16"/>
      <c r="D67" s="11"/>
    </row>
    <row r="68" spans="1:4" s="2" customFormat="1" ht="18" customHeight="1">
      <c r="A68" s="29"/>
      <c r="B68" s="4" t="s">
        <v>59</v>
      </c>
      <c r="C68" s="16"/>
      <c r="D68" s="11"/>
    </row>
    <row r="69" spans="1:4" s="2" customFormat="1" ht="18" customHeight="1">
      <c r="A69" s="29"/>
      <c r="B69" s="4" t="s">
        <v>60</v>
      </c>
      <c r="C69" s="16"/>
      <c r="D69" s="11"/>
    </row>
    <row r="70" spans="1:4" s="2" customFormat="1" ht="18" customHeight="1">
      <c r="A70" s="29"/>
      <c r="B70" s="4" t="s">
        <v>61</v>
      </c>
      <c r="C70" s="16"/>
      <c r="D70" s="11"/>
    </row>
    <row r="71" spans="1:4" s="2" customFormat="1" ht="18" customHeight="1">
      <c r="A71" s="29"/>
      <c r="B71" s="4" t="s">
        <v>62</v>
      </c>
      <c r="C71" s="16"/>
      <c r="D71" s="11"/>
    </row>
    <row r="72" spans="1:4" s="2" customFormat="1" ht="18" customHeight="1">
      <c r="A72" s="29"/>
      <c r="B72" s="6" t="s">
        <v>7</v>
      </c>
      <c r="C72" s="17">
        <f>SUM(C67:C71)</f>
        <v>0</v>
      </c>
      <c r="D72" s="10">
        <f>SUM(D67:D71)</f>
        <v>0</v>
      </c>
    </row>
    <row r="73" spans="1:4" s="2" customFormat="1" ht="18" customHeight="1">
      <c r="A73" s="29" t="s">
        <v>72</v>
      </c>
      <c r="B73" s="22" t="s">
        <v>63</v>
      </c>
      <c r="C73" s="16"/>
      <c r="D73" s="11"/>
    </row>
    <row r="74" spans="1:4" s="2" customFormat="1" ht="18" customHeight="1">
      <c r="A74" s="29"/>
      <c r="B74" s="22" t="s">
        <v>64</v>
      </c>
      <c r="C74" s="16"/>
      <c r="D74" s="11"/>
    </row>
    <row r="75" spans="1:4" s="2" customFormat="1" ht="18" customHeight="1">
      <c r="A75" s="29"/>
      <c r="B75" s="23" t="s">
        <v>65</v>
      </c>
      <c r="C75" s="16"/>
      <c r="D75" s="11"/>
    </row>
    <row r="76" spans="1:4" s="2" customFormat="1" ht="18" customHeight="1">
      <c r="A76" s="29"/>
      <c r="B76" s="23" t="s">
        <v>66</v>
      </c>
      <c r="C76" s="16"/>
      <c r="D76" s="11"/>
    </row>
    <row r="77" spans="1:4" s="2" customFormat="1" ht="18" customHeight="1">
      <c r="A77" s="29"/>
      <c r="B77" s="24" t="s">
        <v>67</v>
      </c>
      <c r="C77" s="16"/>
      <c r="D77" s="11"/>
    </row>
    <row r="78" spans="1:4" s="2" customFormat="1" ht="18" customHeight="1">
      <c r="A78" s="29"/>
      <c r="B78" s="23" t="s">
        <v>68</v>
      </c>
      <c r="C78" s="16"/>
      <c r="D78" s="11"/>
    </row>
    <row r="79" spans="1:4" s="2" customFormat="1" ht="18" customHeight="1">
      <c r="A79" s="29"/>
      <c r="B79" s="5" t="s">
        <v>69</v>
      </c>
      <c r="C79" s="16"/>
      <c r="D79" s="11"/>
    </row>
    <row r="80" spans="1:4" s="2" customFormat="1" ht="18" customHeight="1">
      <c r="A80" s="29"/>
      <c r="B80" s="5" t="s">
        <v>70</v>
      </c>
      <c r="C80" s="16"/>
      <c r="D80" s="11"/>
    </row>
    <row r="81" spans="1:4" s="2" customFormat="1" ht="18" customHeight="1">
      <c r="A81" s="29"/>
      <c r="B81" s="5" t="s">
        <v>71</v>
      </c>
      <c r="C81" s="16"/>
      <c r="D81" s="11"/>
    </row>
    <row r="82" spans="1:4" s="2" customFormat="1" ht="18" customHeight="1">
      <c r="A82" s="29"/>
      <c r="B82" s="6" t="s">
        <v>7</v>
      </c>
      <c r="C82" s="17">
        <f>SUM(C73:C81)</f>
        <v>0</v>
      </c>
      <c r="D82" s="10">
        <f>SUM(D73:D81)</f>
        <v>0</v>
      </c>
    </row>
    <row r="83" spans="1:4" s="2" customFormat="1" ht="24.75" customHeight="1">
      <c r="A83" s="31" t="s">
        <v>9</v>
      </c>
      <c r="B83" s="31"/>
      <c r="C83" s="20">
        <f>SUM(C82,C72,C66,C62,C55,C45,C33,C30,C18,C12)</f>
        <v>48</v>
      </c>
      <c r="D83" s="13">
        <f>SUM(D82,D72,D66,D62,D55,D45,D33,D30,D18,D12)</f>
        <v>5353337</v>
      </c>
    </row>
    <row r="84" spans="1:4" ht="18" customHeight="1">
      <c r="A84" s="27" t="s">
        <v>81</v>
      </c>
      <c r="B84" s="27"/>
      <c r="C84" s="27"/>
      <c r="D84" s="27"/>
    </row>
  </sheetData>
  <sheetProtection/>
  <mergeCells count="14">
    <mergeCell ref="A1:D1"/>
    <mergeCell ref="A67:A72"/>
    <mergeCell ref="A83:B83"/>
    <mergeCell ref="A34:A45"/>
    <mergeCell ref="A46:A55"/>
    <mergeCell ref="A56:A62"/>
    <mergeCell ref="A63:A66"/>
    <mergeCell ref="A3:A12"/>
    <mergeCell ref="A2:B2"/>
    <mergeCell ref="A84:D84"/>
    <mergeCell ref="A13:A18"/>
    <mergeCell ref="A31:A33"/>
    <mergeCell ref="A19:A30"/>
    <mergeCell ref="A73:A82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85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ORD</cp:lastModifiedBy>
  <cp:lastPrinted>2010-02-26T03:12:24Z</cp:lastPrinted>
  <dcterms:created xsi:type="dcterms:W3CDTF">2006-10-25T05:52:14Z</dcterms:created>
  <dcterms:modified xsi:type="dcterms:W3CDTF">2010-02-26T03:15:08Z</dcterms:modified>
  <cp:category/>
  <cp:version/>
  <cp:contentType/>
  <cp:contentStatus/>
</cp:coreProperties>
</file>