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285" activeTab="0"/>
  </bookViews>
  <sheets>
    <sheet name="96年" sheetId="1" r:id="rId1"/>
  </sheets>
  <definedNames>
    <definedName name="_xlnm.Print_Area" localSheetId="0">'96年'!$A$1:$H$92</definedName>
    <definedName name="_xlnm.Print_Titles" localSheetId="0">'96年'!$1:$3</definedName>
  </definedNames>
  <calcPr fullCalcOnLoad="1"/>
</workbook>
</file>

<file path=xl/sharedStrings.xml><?xml version="1.0" encoding="utf-8"?>
<sst xmlns="http://schemas.openxmlformats.org/spreadsheetml/2006/main" count="137" uniqueCount="101">
  <si>
    <t>小計</t>
  </si>
  <si>
    <t>文學院</t>
  </si>
  <si>
    <t>小計</t>
  </si>
  <si>
    <t>理學院</t>
  </si>
  <si>
    <t>小計</t>
  </si>
  <si>
    <t>法學院</t>
  </si>
  <si>
    <t>商學院</t>
  </si>
  <si>
    <t>件數                  (b)</t>
  </si>
  <si>
    <t>每人平均件數     (b/a)</t>
  </si>
  <si>
    <t>金額                               (c)</t>
  </si>
  <si>
    <t>每人平均金額       (c/a)</t>
  </si>
  <si>
    <t>國立政治大學96年國科會研究計畫平均件數及金額統計表</t>
  </si>
  <si>
    <t>單位別</t>
  </si>
  <si>
    <t>社會科學學院</t>
  </si>
  <si>
    <t>外國語文學院</t>
  </si>
  <si>
    <t>國際事務學院</t>
  </si>
  <si>
    <t>教育學院</t>
  </si>
  <si>
    <t>校級中心</t>
  </si>
  <si>
    <t>總計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</si>
  <si>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</si>
  <si>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</si>
  <si>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</si>
  <si>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</si>
  <si>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</si>
  <si>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</si>
  <si>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</si>
  <si>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應用數學系</t>
  </si>
  <si>
    <t>心理學系</t>
  </si>
  <si>
    <t>資訊科學系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</si>
  <si>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</si>
  <si>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</si>
  <si>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</si>
  <si>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</si>
  <si>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</si>
  <si>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</si>
  <si>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</si>
  <si>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中山人文社會科學研究所</t>
  </si>
  <si>
    <t>勞工研究所</t>
  </si>
  <si>
    <t>社會行政與社會工作研究所</t>
  </si>
  <si>
    <t>法律學系</t>
  </si>
  <si>
    <t>法律科際整合研究所</t>
  </si>
  <si>
    <t>管理碩士學程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</si>
  <si>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</si>
  <si>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</si>
  <si>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</si>
  <si>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</si>
  <si>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</si>
  <si>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</si>
  <si>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</si>
  <si>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</si>
  <si>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</si>
  <si>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</si>
  <si>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新聞學系</t>
  </si>
  <si>
    <t>廣告學系</t>
  </si>
  <si>
    <t>廣播電視學系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</si>
  <si>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</si>
  <si>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</si>
  <si>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</si>
  <si>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</si>
  <si>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</si>
  <si>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</si>
  <si>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</si>
  <si>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</si>
  <si>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—</t>
  </si>
  <si>
    <t>傳播學院</t>
  </si>
  <si>
    <t>生命科學研究所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</si>
  <si>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</si>
  <si>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</si>
  <si>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</si>
  <si>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</si>
  <si>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</si>
  <si>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</si>
  <si>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</si>
  <si>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</si>
  <si>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</si>
  <si>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>傳播學士學位學程</t>
  </si>
  <si>
    <t>國際傳播英語碩士學程</t>
  </si>
  <si>
    <t>公共行政及企業管理教育中心</t>
  </si>
  <si>
    <t>其他</t>
  </si>
  <si>
    <t>—</t>
  </si>
  <si>
    <t>國際關係研究中心</t>
  </si>
  <si>
    <t>選舉研究中心</t>
  </si>
  <si>
    <t>第三部門研究中心</t>
  </si>
  <si>
    <t>創新與創造力研究中心</t>
  </si>
  <si>
    <t>中國大陸研究中心</t>
  </si>
  <si>
    <t>台灣研究中心</t>
  </si>
  <si>
    <t>心智、大腦與學習研究中心</t>
  </si>
  <si>
    <t>原住民研究中心</t>
  </si>
  <si>
    <t>科技與人文價值研究中心</t>
  </si>
  <si>
    <t>三、研究計畫件數：</t>
  </si>
  <si>
    <t xml:space="preserve">    2.計畫主持人因變更執行機構，並經國科會同意為本校執行者，以教師實際到校後執行計畫始採計。</t>
  </si>
  <si>
    <t>四、研究計畫金額：包含經國科會核定之追加經費（以國科會更新核定清單為主）。</t>
  </si>
  <si>
    <t>備註 ：</t>
  </si>
  <si>
    <t>一、資料來源：97年01月28日自研發處子系統之研究計畫基本資料維護系統查詢，計畫件數與金額包含各種類型計畫案。</t>
  </si>
  <si>
    <t>二、專任教師及研究人員人數：人事室網頁96學年度專任教師人數統計表。</t>
  </si>
  <si>
    <t xml:space="preserve">      各算1件，例如：96年度核定之2年期計畫則96年度、97年度各算1件，若是3年期計畫則96年度、97年度、98年度各算1件。</t>
  </si>
  <si>
    <t>六、公企中心無專任教師及研究人員，計畫主持人為財政系周麗芳老師(計1件)。</t>
  </si>
  <si>
    <t>七、製表日期：97年01月28日</t>
  </si>
  <si>
    <t>五、台研中心無專任教師及研究人員，計畫主持人為中山所高永光老師(計1件)。</t>
  </si>
  <si>
    <t>專任教師及   研究人員(a)</t>
  </si>
  <si>
    <t xml:space="preserve">    1.以計畫起始執行年度計算，但不含計畫展延(以計畫原執行期限查詢)。國科會計畫各年度核定之新制多年期計畫，每年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</si>
</sst>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[$-404]AM/PM\ hh:mm:ss"/>
    <numFmt numFmtId="178" formatCode="0.00_);[Red]\(0.00\)"/>
    <numFmt numFmtId="179" formatCode="0_ "/>
    <numFmt numFmtId="180" formatCode="0_);[Red]\(0\)"/>
    <numFmt numFmtId="181" formatCode="&quot;$&quot;#,##0"/>
    <numFmt numFmtId="182" formatCode="#,##0.00_);[Red]\(#,##0.00\)"/>
    <numFmt numFmtId="183" formatCode="#,##0_);[Red]\(#,##0\)"/>
    <numFmt numFmtId="184" formatCode="#,##0_ "/>
  </numFmts>
  <fonts count="4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3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178" fontId="4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83" fontId="2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83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70">
      <selection activeCell="A86" sqref="A86:IV86"/>
    </sheetView>
  </sheetViews>
  <sheetFormatPr defaultColWidth="9.00390625" defaultRowHeight="16.5"/>
  <cols>
    <col min="1" max="1" width="4.375" style="3" customWidth="1"/>
    <col min="2" max="2" width="9.625" style="3" customWidth="1"/>
    <col min="3" max="3" width="40.625" style="11" customWidth="1"/>
    <col min="4" max="5" width="12.625" style="12" customWidth="1"/>
    <col min="6" max="6" width="12.625" style="11" customWidth="1"/>
    <col min="7" max="8" width="14.625" style="16" customWidth="1"/>
    <col min="9" max="9" width="9.00390625" style="3" customWidth="1"/>
    <col min="10" max="10" width="9.50390625" style="3" bestFit="1" customWidth="1"/>
    <col min="11" max="16384" width="9.00390625" style="3" customWidth="1"/>
  </cols>
  <sheetData>
    <row r="1" spans="1:8" ht="36.75" customHeight="1">
      <c r="A1" s="61" t="s">
        <v>11</v>
      </c>
      <c r="B1" s="62"/>
      <c r="C1" s="62"/>
      <c r="D1" s="62"/>
      <c r="E1" s="62"/>
      <c r="F1" s="62"/>
      <c r="G1" s="62"/>
      <c r="H1" s="62"/>
    </row>
    <row r="2" spans="1:8" ht="27" customHeight="1">
      <c r="A2" s="65" t="s">
        <v>12</v>
      </c>
      <c r="B2" s="66"/>
      <c r="C2" s="66"/>
      <c r="D2" s="63" t="s">
        <v>99</v>
      </c>
      <c r="E2" s="63" t="s">
        <v>7</v>
      </c>
      <c r="F2" s="64" t="s">
        <v>8</v>
      </c>
      <c r="G2" s="63" t="s">
        <v>9</v>
      </c>
      <c r="H2" s="68" t="s">
        <v>10</v>
      </c>
    </row>
    <row r="3" spans="1:8" ht="22.5" customHeight="1">
      <c r="A3" s="67"/>
      <c r="B3" s="67"/>
      <c r="C3" s="67"/>
      <c r="D3" s="63"/>
      <c r="E3" s="63"/>
      <c r="F3" s="63"/>
      <c r="G3" s="63"/>
      <c r="H3" s="63"/>
    </row>
    <row r="4" spans="1:8" ht="18" customHeight="1">
      <c r="A4" s="43" t="s">
        <v>1</v>
      </c>
      <c r="B4" s="49"/>
      <c r="C4" s="17" t="s">
        <v>19</v>
      </c>
      <c r="D4" s="4">
        <v>31</v>
      </c>
      <c r="E4" s="4">
        <v>13</v>
      </c>
      <c r="F4" s="5">
        <f>E4/D4</f>
        <v>0.41935483870967744</v>
      </c>
      <c r="G4" s="13">
        <v>6626000</v>
      </c>
      <c r="H4" s="13">
        <f>G4/D4</f>
        <v>213741.93548387097</v>
      </c>
    </row>
    <row r="5" spans="1:8" ht="18" customHeight="1">
      <c r="A5" s="50"/>
      <c r="B5" s="51"/>
      <c r="C5" s="17" t="s">
        <v>20</v>
      </c>
      <c r="D5" s="4">
        <v>17</v>
      </c>
      <c r="E5" s="4">
        <v>11</v>
      </c>
      <c r="F5" s="5">
        <f aca="true" t="shared" si="0" ref="F5:F70">E5/D5</f>
        <v>0.6470588235294118</v>
      </c>
      <c r="G5" s="13">
        <v>4349000</v>
      </c>
      <c r="H5" s="13">
        <f>G5/D5</f>
        <v>255823.5294117647</v>
      </c>
    </row>
    <row r="6" spans="1:8" ht="18" customHeight="1">
      <c r="A6" s="50"/>
      <c r="B6" s="51"/>
      <c r="C6" s="17" t="s">
        <v>21</v>
      </c>
      <c r="D6" s="4">
        <v>13</v>
      </c>
      <c r="E6" s="4">
        <v>9</v>
      </c>
      <c r="F6" s="5">
        <f t="shared" si="0"/>
        <v>0.6923076923076923</v>
      </c>
      <c r="G6" s="13">
        <v>14812000</v>
      </c>
      <c r="H6" s="13">
        <f aca="true" t="shared" si="1" ref="H6:H42">G6/D6</f>
        <v>1139384.6153846155</v>
      </c>
    </row>
    <row r="7" spans="1:8" ht="18" customHeight="1">
      <c r="A7" s="50"/>
      <c r="B7" s="51"/>
      <c r="C7" s="17" t="s">
        <v>22</v>
      </c>
      <c r="D7" s="4">
        <v>5</v>
      </c>
      <c r="E7" s="4">
        <v>3</v>
      </c>
      <c r="F7" s="5">
        <f t="shared" si="0"/>
        <v>0.6</v>
      </c>
      <c r="G7" s="13">
        <v>1368000</v>
      </c>
      <c r="H7" s="13">
        <f t="shared" si="1"/>
        <v>273600</v>
      </c>
    </row>
    <row r="8" spans="1:8" ht="18" customHeight="1">
      <c r="A8" s="50"/>
      <c r="B8" s="51"/>
      <c r="C8" s="17" t="s">
        <v>23</v>
      </c>
      <c r="D8" s="4">
        <v>4</v>
      </c>
      <c r="E8" s="4">
        <v>2</v>
      </c>
      <c r="F8" s="5">
        <f t="shared" si="0"/>
        <v>0.5</v>
      </c>
      <c r="G8" s="13">
        <v>3556000</v>
      </c>
      <c r="H8" s="13">
        <f t="shared" si="1"/>
        <v>889000</v>
      </c>
    </row>
    <row r="9" spans="1:8" ht="18" customHeight="1">
      <c r="A9" s="50"/>
      <c r="B9" s="51"/>
      <c r="C9" s="17" t="s">
        <v>24</v>
      </c>
      <c r="D9" s="4">
        <v>6</v>
      </c>
      <c r="E9" s="4">
        <v>2</v>
      </c>
      <c r="F9" s="5">
        <f>E9/D9</f>
        <v>0.3333333333333333</v>
      </c>
      <c r="G9" s="13">
        <v>836000</v>
      </c>
      <c r="H9" s="13">
        <f t="shared" si="1"/>
        <v>139333.33333333334</v>
      </c>
    </row>
    <row r="10" spans="1:8" ht="18" customHeight="1">
      <c r="A10" s="50"/>
      <c r="B10" s="51"/>
      <c r="C10" s="17" t="s">
        <v>25</v>
      </c>
      <c r="D10" s="4">
        <v>2</v>
      </c>
      <c r="E10" s="4">
        <v>3</v>
      </c>
      <c r="F10" s="5">
        <f>E10/D10</f>
        <v>1.5</v>
      </c>
      <c r="G10" s="13">
        <v>1962000</v>
      </c>
      <c r="H10" s="13">
        <f t="shared" si="1"/>
        <v>981000</v>
      </c>
    </row>
    <row r="11" spans="1:8" ht="18" customHeight="1">
      <c r="A11" s="52"/>
      <c r="B11" s="53"/>
      <c r="C11" s="6" t="s">
        <v>2</v>
      </c>
      <c r="D11" s="6">
        <f>SUM(D4:D10)</f>
        <v>78</v>
      </c>
      <c r="E11" s="6">
        <f>SUM(E4:E10)</f>
        <v>43</v>
      </c>
      <c r="F11" s="7">
        <f>E11/D11</f>
        <v>0.5512820512820513</v>
      </c>
      <c r="G11" s="14">
        <f>SUM(G4:G10)</f>
        <v>33509000</v>
      </c>
      <c r="H11" s="14">
        <f t="shared" si="1"/>
        <v>429602.5641025641</v>
      </c>
    </row>
    <row r="12" spans="1:8" ht="18" customHeight="1">
      <c r="A12" s="43" t="s">
        <v>3</v>
      </c>
      <c r="B12" s="49"/>
      <c r="C12" s="17" t="s">
        <v>26</v>
      </c>
      <c r="D12" s="4">
        <v>13</v>
      </c>
      <c r="E12" s="4">
        <v>5</v>
      </c>
      <c r="F12" s="5">
        <f t="shared" si="0"/>
        <v>0.38461538461538464</v>
      </c>
      <c r="G12" s="13">
        <v>2201000</v>
      </c>
      <c r="H12" s="13">
        <f t="shared" si="1"/>
        <v>169307.6923076923</v>
      </c>
    </row>
    <row r="13" spans="1:8" ht="18" customHeight="1">
      <c r="A13" s="50"/>
      <c r="B13" s="51"/>
      <c r="C13" s="17" t="s">
        <v>27</v>
      </c>
      <c r="D13" s="4">
        <v>18</v>
      </c>
      <c r="E13" s="4">
        <v>11</v>
      </c>
      <c r="F13" s="5">
        <f t="shared" si="0"/>
        <v>0.6111111111111112</v>
      </c>
      <c r="G13" s="13">
        <v>11626000</v>
      </c>
      <c r="H13" s="13">
        <f t="shared" si="1"/>
        <v>645888.8888888889</v>
      </c>
    </row>
    <row r="14" spans="1:8" ht="18" customHeight="1">
      <c r="A14" s="50"/>
      <c r="B14" s="51"/>
      <c r="C14" s="18" t="s">
        <v>28</v>
      </c>
      <c r="D14" s="4">
        <v>13</v>
      </c>
      <c r="E14" s="4">
        <v>10</v>
      </c>
      <c r="F14" s="5">
        <f>E14/D14</f>
        <v>0.7692307692307693</v>
      </c>
      <c r="G14" s="13">
        <v>12504000</v>
      </c>
      <c r="H14" s="13">
        <f>G14/D14</f>
        <v>961846.1538461539</v>
      </c>
    </row>
    <row r="15" spans="1:8" ht="18" customHeight="1">
      <c r="A15" s="50"/>
      <c r="B15" s="51"/>
      <c r="C15" s="18" t="s">
        <v>65</v>
      </c>
      <c r="D15" s="4">
        <v>0</v>
      </c>
      <c r="E15" s="4">
        <v>0</v>
      </c>
      <c r="F15" s="5" t="s">
        <v>63</v>
      </c>
      <c r="G15" s="13">
        <v>0</v>
      </c>
      <c r="H15" s="5" t="s">
        <v>63</v>
      </c>
    </row>
    <row r="16" spans="1:8" ht="18" customHeight="1">
      <c r="A16" s="52"/>
      <c r="B16" s="53"/>
      <c r="C16" s="6" t="s">
        <v>4</v>
      </c>
      <c r="D16" s="6">
        <f>SUM(D12:D15)</f>
        <v>44</v>
      </c>
      <c r="E16" s="6">
        <f>SUM(E12:E15)</f>
        <v>26</v>
      </c>
      <c r="F16" s="7">
        <f t="shared" si="0"/>
        <v>0.5909090909090909</v>
      </c>
      <c r="G16" s="14">
        <f>SUM(G12:G15)</f>
        <v>26331000</v>
      </c>
      <c r="H16" s="14">
        <f t="shared" si="1"/>
        <v>598431.8181818182</v>
      </c>
    </row>
    <row r="17" spans="1:8" ht="18" customHeight="1">
      <c r="A17" s="59" t="s">
        <v>13</v>
      </c>
      <c r="B17" s="60"/>
      <c r="C17" s="17" t="s">
        <v>29</v>
      </c>
      <c r="D17" s="4">
        <v>17</v>
      </c>
      <c r="E17" s="4">
        <v>7</v>
      </c>
      <c r="F17" s="5">
        <f t="shared" si="0"/>
        <v>0.4117647058823529</v>
      </c>
      <c r="G17" s="13">
        <v>5828000</v>
      </c>
      <c r="H17" s="13">
        <f t="shared" si="1"/>
        <v>342823.5294117647</v>
      </c>
    </row>
    <row r="18" spans="1:8" ht="18" customHeight="1">
      <c r="A18" s="60"/>
      <c r="B18" s="60"/>
      <c r="C18" s="17" t="s">
        <v>30</v>
      </c>
      <c r="D18" s="4">
        <v>12</v>
      </c>
      <c r="E18" s="4">
        <v>7</v>
      </c>
      <c r="F18" s="5">
        <f t="shared" si="0"/>
        <v>0.5833333333333334</v>
      </c>
      <c r="G18" s="13">
        <v>6393000</v>
      </c>
      <c r="H18" s="13">
        <f t="shared" si="1"/>
        <v>532750</v>
      </c>
    </row>
    <row r="19" spans="1:8" ht="18" customHeight="1">
      <c r="A19" s="60"/>
      <c r="B19" s="60"/>
      <c r="C19" s="17" t="s">
        <v>31</v>
      </c>
      <c r="D19" s="4">
        <v>18</v>
      </c>
      <c r="E19" s="4">
        <v>8</v>
      </c>
      <c r="F19" s="5">
        <f t="shared" si="0"/>
        <v>0.4444444444444444</v>
      </c>
      <c r="G19" s="13">
        <v>4831000</v>
      </c>
      <c r="H19" s="13">
        <f t="shared" si="1"/>
        <v>268388.8888888889</v>
      </c>
    </row>
    <row r="20" spans="1:8" ht="18" customHeight="1">
      <c r="A20" s="60"/>
      <c r="B20" s="60"/>
      <c r="C20" s="17" t="s">
        <v>32</v>
      </c>
      <c r="D20" s="4">
        <v>13</v>
      </c>
      <c r="E20" s="4">
        <v>6</v>
      </c>
      <c r="F20" s="5">
        <f>E20/D20</f>
        <v>0.46153846153846156</v>
      </c>
      <c r="G20" s="13">
        <v>5039000</v>
      </c>
      <c r="H20" s="13">
        <f t="shared" si="1"/>
        <v>387615.3846153846</v>
      </c>
    </row>
    <row r="21" spans="1:8" ht="18" customHeight="1">
      <c r="A21" s="60"/>
      <c r="B21" s="60"/>
      <c r="C21" s="17" t="s">
        <v>33</v>
      </c>
      <c r="D21" s="4">
        <v>21</v>
      </c>
      <c r="E21" s="4">
        <v>7</v>
      </c>
      <c r="F21" s="5">
        <f t="shared" si="0"/>
        <v>0.3333333333333333</v>
      </c>
      <c r="G21" s="13">
        <v>4880000</v>
      </c>
      <c r="H21" s="13">
        <f t="shared" si="1"/>
        <v>232380.95238095237</v>
      </c>
    </row>
    <row r="22" spans="1:8" ht="18" customHeight="1">
      <c r="A22" s="60"/>
      <c r="B22" s="60"/>
      <c r="C22" s="17" t="s">
        <v>34</v>
      </c>
      <c r="D22" s="4">
        <v>20</v>
      </c>
      <c r="E22" s="4">
        <v>8</v>
      </c>
      <c r="F22" s="5">
        <f t="shared" si="0"/>
        <v>0.4</v>
      </c>
      <c r="G22" s="13">
        <v>5654860</v>
      </c>
      <c r="H22" s="13">
        <f t="shared" si="1"/>
        <v>282743</v>
      </c>
    </row>
    <row r="23" spans="1:8" ht="18" customHeight="1">
      <c r="A23" s="60"/>
      <c r="B23" s="60"/>
      <c r="C23" s="17" t="s">
        <v>35</v>
      </c>
      <c r="D23" s="4">
        <v>9</v>
      </c>
      <c r="E23" s="4">
        <v>1</v>
      </c>
      <c r="F23" s="5">
        <f t="shared" si="0"/>
        <v>0.1111111111111111</v>
      </c>
      <c r="G23" s="13">
        <v>531000</v>
      </c>
      <c r="H23" s="13">
        <f t="shared" si="1"/>
        <v>59000</v>
      </c>
    </row>
    <row r="24" spans="1:8" ht="18" customHeight="1">
      <c r="A24" s="60"/>
      <c r="B24" s="60"/>
      <c r="C24" s="17" t="s">
        <v>36</v>
      </c>
      <c r="D24" s="4">
        <v>11</v>
      </c>
      <c r="E24" s="4">
        <v>3</v>
      </c>
      <c r="F24" s="5">
        <f t="shared" si="0"/>
        <v>0.2727272727272727</v>
      </c>
      <c r="G24" s="13">
        <v>2325000</v>
      </c>
      <c r="H24" s="13">
        <f t="shared" si="1"/>
        <v>211363.63636363635</v>
      </c>
    </row>
    <row r="25" spans="1:8" ht="18" customHeight="1">
      <c r="A25" s="60"/>
      <c r="B25" s="60"/>
      <c r="C25" s="17" t="s">
        <v>37</v>
      </c>
      <c r="D25" s="4">
        <v>5</v>
      </c>
      <c r="E25" s="4">
        <v>1</v>
      </c>
      <c r="F25" s="5">
        <f t="shared" si="0"/>
        <v>0.2</v>
      </c>
      <c r="G25" s="13">
        <v>432000</v>
      </c>
      <c r="H25" s="13">
        <f t="shared" si="1"/>
        <v>86400</v>
      </c>
    </row>
    <row r="26" spans="1:8" ht="18" customHeight="1">
      <c r="A26" s="60"/>
      <c r="B26" s="60"/>
      <c r="C26" s="18" t="s">
        <v>38</v>
      </c>
      <c r="D26" s="4">
        <v>3</v>
      </c>
      <c r="E26" s="4">
        <v>2</v>
      </c>
      <c r="F26" s="5">
        <f t="shared" si="0"/>
        <v>0.6666666666666666</v>
      </c>
      <c r="G26" s="13">
        <v>1951000</v>
      </c>
      <c r="H26" s="13">
        <f t="shared" si="1"/>
        <v>650333.3333333334</v>
      </c>
    </row>
    <row r="27" spans="1:8" ht="18" customHeight="1">
      <c r="A27" s="60"/>
      <c r="B27" s="60"/>
      <c r="C27" s="6" t="s">
        <v>4</v>
      </c>
      <c r="D27" s="6">
        <f>SUM(D17:D26)</f>
        <v>129</v>
      </c>
      <c r="E27" s="6">
        <f>SUM(E17:E26)</f>
        <v>50</v>
      </c>
      <c r="F27" s="7">
        <f t="shared" si="0"/>
        <v>0.3875968992248062</v>
      </c>
      <c r="G27" s="14">
        <f>SUM(G17:G26)</f>
        <v>37864860</v>
      </c>
      <c r="H27" s="14">
        <f t="shared" si="1"/>
        <v>293526.0465116279</v>
      </c>
    </row>
    <row r="28" spans="1:8" ht="18" customHeight="1">
      <c r="A28" s="43" t="s">
        <v>5</v>
      </c>
      <c r="B28" s="49"/>
      <c r="C28" s="17" t="s">
        <v>39</v>
      </c>
      <c r="D28" s="4">
        <v>34</v>
      </c>
      <c r="E28" s="4">
        <v>20</v>
      </c>
      <c r="F28" s="5">
        <f t="shared" si="0"/>
        <v>0.5882352941176471</v>
      </c>
      <c r="G28" s="13">
        <v>14643000</v>
      </c>
      <c r="H28" s="13">
        <f t="shared" si="1"/>
        <v>430676.4705882353</v>
      </c>
    </row>
    <row r="29" spans="1:8" ht="18" customHeight="1">
      <c r="A29" s="50"/>
      <c r="B29" s="51"/>
      <c r="C29" s="17" t="s">
        <v>40</v>
      </c>
      <c r="D29" s="4">
        <v>1</v>
      </c>
      <c r="E29" s="4">
        <v>1</v>
      </c>
      <c r="F29" s="5">
        <f t="shared" si="0"/>
        <v>1</v>
      </c>
      <c r="G29" s="13">
        <v>398000</v>
      </c>
      <c r="H29" s="13">
        <f t="shared" si="1"/>
        <v>398000</v>
      </c>
    </row>
    <row r="30" spans="1:8" ht="18" customHeight="1">
      <c r="A30" s="52"/>
      <c r="B30" s="53"/>
      <c r="C30" s="6" t="s">
        <v>4</v>
      </c>
      <c r="D30" s="6">
        <f>SUM(D28:D29)</f>
        <v>35</v>
      </c>
      <c r="E30" s="6">
        <f>SUM(E28:E29)</f>
        <v>21</v>
      </c>
      <c r="F30" s="7">
        <f t="shared" si="0"/>
        <v>0.6</v>
      </c>
      <c r="G30" s="14">
        <f>SUM(G28:G29)</f>
        <v>15041000</v>
      </c>
      <c r="H30" s="14">
        <f t="shared" si="1"/>
        <v>429742.85714285716</v>
      </c>
    </row>
    <row r="31" spans="1:8" ht="18" customHeight="1">
      <c r="A31" s="43" t="s">
        <v>6</v>
      </c>
      <c r="B31" s="44"/>
      <c r="C31" s="17" t="s">
        <v>42</v>
      </c>
      <c r="D31" s="4">
        <v>20</v>
      </c>
      <c r="E31" s="4">
        <v>11</v>
      </c>
      <c r="F31" s="5">
        <f>E31/D31</f>
        <v>0.55</v>
      </c>
      <c r="G31" s="13">
        <v>7804000</v>
      </c>
      <c r="H31" s="13">
        <f>G31/D31</f>
        <v>390200</v>
      </c>
    </row>
    <row r="32" spans="1:8" ht="18" customHeight="1">
      <c r="A32" s="45"/>
      <c r="B32" s="46"/>
      <c r="C32" s="17" t="s">
        <v>43</v>
      </c>
      <c r="D32" s="4">
        <v>11</v>
      </c>
      <c r="E32" s="4">
        <v>4</v>
      </c>
      <c r="F32" s="5">
        <f t="shared" si="0"/>
        <v>0.36363636363636365</v>
      </c>
      <c r="G32" s="13">
        <v>2501000</v>
      </c>
      <c r="H32" s="13">
        <f t="shared" si="1"/>
        <v>227363.63636363635</v>
      </c>
    </row>
    <row r="33" spans="1:8" ht="18" customHeight="1">
      <c r="A33" s="45"/>
      <c r="B33" s="46"/>
      <c r="C33" s="17" t="s">
        <v>44</v>
      </c>
      <c r="D33" s="4">
        <v>22</v>
      </c>
      <c r="E33" s="4">
        <v>17</v>
      </c>
      <c r="F33" s="5">
        <f t="shared" si="0"/>
        <v>0.7727272727272727</v>
      </c>
      <c r="G33" s="13">
        <v>31357010</v>
      </c>
      <c r="H33" s="13">
        <f t="shared" si="1"/>
        <v>1425318.6363636365</v>
      </c>
    </row>
    <row r="34" spans="1:8" ht="18" customHeight="1">
      <c r="A34" s="45"/>
      <c r="B34" s="46"/>
      <c r="C34" s="17" t="s">
        <v>45</v>
      </c>
      <c r="D34" s="4">
        <v>14</v>
      </c>
      <c r="E34" s="4">
        <v>8</v>
      </c>
      <c r="F34" s="5">
        <f t="shared" si="0"/>
        <v>0.5714285714285714</v>
      </c>
      <c r="G34" s="13">
        <v>5974000</v>
      </c>
      <c r="H34" s="13">
        <f t="shared" si="1"/>
        <v>426714.28571428574</v>
      </c>
    </row>
    <row r="35" spans="1:8" ht="18" customHeight="1">
      <c r="A35" s="45"/>
      <c r="B35" s="46"/>
      <c r="C35" s="17" t="s">
        <v>46</v>
      </c>
      <c r="D35" s="4">
        <v>22</v>
      </c>
      <c r="E35" s="4">
        <v>12</v>
      </c>
      <c r="F35" s="5">
        <f t="shared" si="0"/>
        <v>0.5454545454545454</v>
      </c>
      <c r="G35" s="13">
        <v>6754500</v>
      </c>
      <c r="H35" s="13">
        <f t="shared" si="1"/>
        <v>307022.7272727273</v>
      </c>
    </row>
    <row r="36" spans="1:8" ht="18" customHeight="1">
      <c r="A36" s="45"/>
      <c r="B36" s="46"/>
      <c r="C36" s="17" t="s">
        <v>47</v>
      </c>
      <c r="D36" s="4">
        <v>26</v>
      </c>
      <c r="E36" s="4">
        <v>13</v>
      </c>
      <c r="F36" s="5">
        <f t="shared" si="0"/>
        <v>0.5</v>
      </c>
      <c r="G36" s="13">
        <v>7100000</v>
      </c>
      <c r="H36" s="13">
        <f t="shared" si="1"/>
        <v>273076.92307692306</v>
      </c>
    </row>
    <row r="37" spans="1:8" ht="18" customHeight="1">
      <c r="A37" s="45"/>
      <c r="B37" s="46"/>
      <c r="C37" s="17" t="s">
        <v>48</v>
      </c>
      <c r="D37" s="4">
        <v>14</v>
      </c>
      <c r="E37" s="4">
        <v>7</v>
      </c>
      <c r="F37" s="5">
        <f t="shared" si="0"/>
        <v>0.5</v>
      </c>
      <c r="G37" s="13">
        <v>5896000</v>
      </c>
      <c r="H37" s="13">
        <f t="shared" si="1"/>
        <v>421142.85714285716</v>
      </c>
    </row>
    <row r="38" spans="1:8" ht="18" customHeight="1">
      <c r="A38" s="45"/>
      <c r="B38" s="46"/>
      <c r="C38" s="19" t="s">
        <v>49</v>
      </c>
      <c r="D38" s="4">
        <v>9</v>
      </c>
      <c r="E38" s="4">
        <v>5</v>
      </c>
      <c r="F38" s="5">
        <f t="shared" si="0"/>
        <v>0.5555555555555556</v>
      </c>
      <c r="G38" s="13">
        <v>3936000</v>
      </c>
      <c r="H38" s="13">
        <f t="shared" si="1"/>
        <v>437333.3333333333</v>
      </c>
    </row>
    <row r="39" spans="1:8" ht="18" customHeight="1">
      <c r="A39" s="45"/>
      <c r="B39" s="46"/>
      <c r="C39" s="17" t="s">
        <v>50</v>
      </c>
      <c r="D39" s="4">
        <v>7</v>
      </c>
      <c r="E39" s="4">
        <v>4</v>
      </c>
      <c r="F39" s="5">
        <f t="shared" si="0"/>
        <v>0.5714285714285714</v>
      </c>
      <c r="G39" s="13">
        <v>3542000</v>
      </c>
      <c r="H39" s="13">
        <f t="shared" si="1"/>
        <v>506000</v>
      </c>
    </row>
    <row r="40" spans="1:8" ht="18" customHeight="1">
      <c r="A40" s="45"/>
      <c r="B40" s="46"/>
      <c r="C40" s="17" t="s">
        <v>51</v>
      </c>
      <c r="D40" s="4">
        <v>2</v>
      </c>
      <c r="E40" s="4">
        <v>4</v>
      </c>
      <c r="F40" s="5">
        <f>E40/D40</f>
        <v>2</v>
      </c>
      <c r="G40" s="13">
        <v>25050000</v>
      </c>
      <c r="H40" s="13">
        <f>G40/D40</f>
        <v>12525000</v>
      </c>
    </row>
    <row r="41" spans="1:8" ht="18" customHeight="1">
      <c r="A41" s="45"/>
      <c r="B41" s="46"/>
      <c r="C41" s="17" t="s">
        <v>41</v>
      </c>
      <c r="D41" s="4">
        <v>0</v>
      </c>
      <c r="E41" s="4">
        <v>0</v>
      </c>
      <c r="F41" s="5" t="s">
        <v>63</v>
      </c>
      <c r="G41" s="13">
        <v>0</v>
      </c>
      <c r="H41" s="5" t="s">
        <v>63</v>
      </c>
    </row>
    <row r="42" spans="1:8" ht="18" customHeight="1">
      <c r="A42" s="47"/>
      <c r="B42" s="48"/>
      <c r="C42" s="6" t="s">
        <v>4</v>
      </c>
      <c r="D42" s="6">
        <f>SUM(D31:D41)</f>
        <v>147</v>
      </c>
      <c r="E42" s="6">
        <f>SUM(E31:E41)</f>
        <v>85</v>
      </c>
      <c r="F42" s="7">
        <f t="shared" si="0"/>
        <v>0.5782312925170068</v>
      </c>
      <c r="G42" s="14">
        <f>SUM(G31:G41)</f>
        <v>99914510</v>
      </c>
      <c r="H42" s="14">
        <f t="shared" si="1"/>
        <v>679690.5442176871</v>
      </c>
    </row>
    <row r="43" spans="1:8" ht="18" customHeight="1">
      <c r="A43" s="34" t="s">
        <v>14</v>
      </c>
      <c r="B43" s="54"/>
      <c r="C43" s="17" t="s">
        <v>66</v>
      </c>
      <c r="D43" s="4">
        <v>33</v>
      </c>
      <c r="E43" s="4">
        <v>8</v>
      </c>
      <c r="F43" s="5">
        <f aca="true" t="shared" si="2" ref="F43:F58">E43/D43</f>
        <v>0.24242424242424243</v>
      </c>
      <c r="G43" s="13">
        <v>8492000</v>
      </c>
      <c r="H43" s="13">
        <f aca="true" t="shared" si="3" ref="H43:H52">G43/D43</f>
        <v>257333.33333333334</v>
      </c>
    </row>
    <row r="44" spans="1:8" ht="18" customHeight="1">
      <c r="A44" s="55"/>
      <c r="B44" s="56"/>
      <c r="C44" s="17" t="s">
        <v>67</v>
      </c>
      <c r="D44" s="4">
        <v>10</v>
      </c>
      <c r="E44" s="4">
        <v>0</v>
      </c>
      <c r="F44" s="5">
        <f t="shared" si="2"/>
        <v>0</v>
      </c>
      <c r="G44" s="13">
        <v>0</v>
      </c>
      <c r="H44" s="13">
        <f t="shared" si="3"/>
        <v>0</v>
      </c>
    </row>
    <row r="45" spans="1:8" ht="18" customHeight="1">
      <c r="A45" s="55"/>
      <c r="B45" s="56"/>
      <c r="C45" s="17" t="s">
        <v>68</v>
      </c>
      <c r="D45" s="4">
        <v>17</v>
      </c>
      <c r="E45" s="4">
        <v>0</v>
      </c>
      <c r="F45" s="5">
        <f t="shared" si="2"/>
        <v>0</v>
      </c>
      <c r="G45" s="13">
        <v>0</v>
      </c>
      <c r="H45" s="13">
        <f t="shared" si="3"/>
        <v>0</v>
      </c>
    </row>
    <row r="46" spans="1:8" ht="18" customHeight="1">
      <c r="A46" s="55"/>
      <c r="B46" s="56"/>
      <c r="C46" s="17" t="s">
        <v>69</v>
      </c>
      <c r="D46" s="4">
        <v>11</v>
      </c>
      <c r="E46" s="4">
        <v>2</v>
      </c>
      <c r="F46" s="5">
        <f t="shared" si="2"/>
        <v>0.18181818181818182</v>
      </c>
      <c r="G46" s="13">
        <v>747000</v>
      </c>
      <c r="H46" s="13">
        <f t="shared" si="3"/>
        <v>67909.09090909091</v>
      </c>
    </row>
    <row r="47" spans="1:8" ht="18" customHeight="1">
      <c r="A47" s="55"/>
      <c r="B47" s="56"/>
      <c r="C47" s="17" t="s">
        <v>70</v>
      </c>
      <c r="D47" s="4">
        <v>7</v>
      </c>
      <c r="E47" s="4">
        <v>1</v>
      </c>
      <c r="F47" s="5">
        <f t="shared" si="2"/>
        <v>0.14285714285714285</v>
      </c>
      <c r="G47" s="13">
        <v>560000</v>
      </c>
      <c r="H47" s="13">
        <f t="shared" si="3"/>
        <v>80000</v>
      </c>
    </row>
    <row r="48" spans="1:8" ht="18" customHeight="1">
      <c r="A48" s="55"/>
      <c r="B48" s="56"/>
      <c r="C48" s="17" t="s">
        <v>71</v>
      </c>
      <c r="D48" s="4">
        <v>6</v>
      </c>
      <c r="E48" s="4">
        <v>0</v>
      </c>
      <c r="F48" s="5">
        <f t="shared" si="2"/>
        <v>0</v>
      </c>
      <c r="G48" s="13">
        <v>0</v>
      </c>
      <c r="H48" s="13">
        <f t="shared" si="3"/>
        <v>0</v>
      </c>
    </row>
    <row r="49" spans="1:8" ht="18" customHeight="1">
      <c r="A49" s="55"/>
      <c r="B49" s="56"/>
      <c r="C49" s="17" t="s">
        <v>72</v>
      </c>
      <c r="D49" s="4">
        <v>4</v>
      </c>
      <c r="E49" s="4">
        <v>3</v>
      </c>
      <c r="F49" s="5">
        <f t="shared" si="2"/>
        <v>0.75</v>
      </c>
      <c r="G49" s="13">
        <v>2020000</v>
      </c>
      <c r="H49" s="13">
        <f t="shared" si="3"/>
        <v>505000</v>
      </c>
    </row>
    <row r="50" spans="1:8" ht="18" customHeight="1">
      <c r="A50" s="55"/>
      <c r="B50" s="56"/>
      <c r="C50" s="17" t="s">
        <v>73</v>
      </c>
      <c r="D50" s="4">
        <v>0</v>
      </c>
      <c r="E50" s="4">
        <v>0</v>
      </c>
      <c r="F50" s="5" t="s">
        <v>63</v>
      </c>
      <c r="G50" s="13">
        <v>0</v>
      </c>
      <c r="H50" s="5" t="s">
        <v>63</v>
      </c>
    </row>
    <row r="51" spans="1:8" ht="18" customHeight="1">
      <c r="A51" s="55"/>
      <c r="B51" s="56"/>
      <c r="C51" s="17" t="s">
        <v>74</v>
      </c>
      <c r="D51" s="4">
        <v>16</v>
      </c>
      <c r="E51" s="4">
        <v>2</v>
      </c>
      <c r="F51" s="5">
        <f t="shared" si="2"/>
        <v>0.125</v>
      </c>
      <c r="G51" s="13">
        <v>726000</v>
      </c>
      <c r="H51" s="13">
        <f t="shared" si="3"/>
        <v>45375</v>
      </c>
    </row>
    <row r="52" spans="1:8" ht="18" customHeight="1">
      <c r="A52" s="57"/>
      <c r="B52" s="58"/>
      <c r="C52" s="8" t="s">
        <v>4</v>
      </c>
      <c r="D52" s="2">
        <f>SUM(D43:D51)</f>
        <v>104</v>
      </c>
      <c r="E52" s="6">
        <f>SUM(E43:E51)</f>
        <v>16</v>
      </c>
      <c r="F52" s="7">
        <f t="shared" si="2"/>
        <v>0.15384615384615385</v>
      </c>
      <c r="G52" s="14">
        <f>SUM(G43:G51)</f>
        <v>12545000</v>
      </c>
      <c r="H52" s="14">
        <f t="shared" si="3"/>
        <v>120625</v>
      </c>
    </row>
    <row r="53" spans="1:8" ht="18" customHeight="1">
      <c r="A53" s="69" t="s">
        <v>64</v>
      </c>
      <c r="B53" s="60"/>
      <c r="C53" s="17" t="s">
        <v>52</v>
      </c>
      <c r="D53" s="1">
        <v>22</v>
      </c>
      <c r="E53" s="4">
        <v>12</v>
      </c>
      <c r="F53" s="5">
        <f t="shared" si="2"/>
        <v>0.5454545454545454</v>
      </c>
      <c r="G53" s="13">
        <v>10529000</v>
      </c>
      <c r="H53" s="13">
        <f aca="true" t="shared" si="4" ref="H53:H70">G53/D53</f>
        <v>478590.9090909091</v>
      </c>
    </row>
    <row r="54" spans="1:8" ht="18" customHeight="1">
      <c r="A54" s="60"/>
      <c r="B54" s="60"/>
      <c r="C54" s="17" t="s">
        <v>53</v>
      </c>
      <c r="D54" s="4">
        <v>12</v>
      </c>
      <c r="E54" s="4">
        <v>7</v>
      </c>
      <c r="F54" s="5">
        <f t="shared" si="2"/>
        <v>0.5833333333333334</v>
      </c>
      <c r="G54" s="13">
        <v>5948000</v>
      </c>
      <c r="H54" s="13">
        <f t="shared" si="4"/>
        <v>495666.6666666667</v>
      </c>
    </row>
    <row r="55" spans="1:8" ht="18" customHeight="1">
      <c r="A55" s="60"/>
      <c r="B55" s="60"/>
      <c r="C55" s="17" t="s">
        <v>54</v>
      </c>
      <c r="D55" s="4">
        <v>14</v>
      </c>
      <c r="E55" s="4">
        <v>9</v>
      </c>
      <c r="F55" s="5">
        <f t="shared" si="2"/>
        <v>0.6428571428571429</v>
      </c>
      <c r="G55" s="13">
        <v>25942000</v>
      </c>
      <c r="H55" s="13">
        <f t="shared" si="4"/>
        <v>1853000</v>
      </c>
    </row>
    <row r="56" spans="1:8" ht="18" customHeight="1">
      <c r="A56" s="60"/>
      <c r="B56" s="60"/>
      <c r="C56" s="17" t="s">
        <v>75</v>
      </c>
      <c r="D56" s="4">
        <v>0</v>
      </c>
      <c r="E56" s="4">
        <v>0</v>
      </c>
      <c r="F56" s="5" t="s">
        <v>63</v>
      </c>
      <c r="G56" s="13">
        <v>0</v>
      </c>
      <c r="H56" s="5" t="s">
        <v>63</v>
      </c>
    </row>
    <row r="57" spans="1:8" ht="18" customHeight="1">
      <c r="A57" s="60"/>
      <c r="B57" s="60"/>
      <c r="C57" s="17" t="s">
        <v>76</v>
      </c>
      <c r="D57" s="4">
        <v>0</v>
      </c>
      <c r="E57" s="4">
        <v>0</v>
      </c>
      <c r="F57" s="5" t="s">
        <v>63</v>
      </c>
      <c r="G57" s="13">
        <v>0</v>
      </c>
      <c r="H57" s="5" t="s">
        <v>63</v>
      </c>
    </row>
    <row r="58" spans="1:8" ht="18" customHeight="1">
      <c r="A58" s="60"/>
      <c r="B58" s="60"/>
      <c r="C58" s="6" t="s">
        <v>4</v>
      </c>
      <c r="D58" s="6">
        <f>SUM(D53:D55)</f>
        <v>48</v>
      </c>
      <c r="E58" s="6">
        <f>SUM(E53:E55)</f>
        <v>28</v>
      </c>
      <c r="F58" s="7">
        <f t="shared" si="2"/>
        <v>0.5833333333333334</v>
      </c>
      <c r="G58" s="14">
        <f>SUM(G53:G55)</f>
        <v>42419000</v>
      </c>
      <c r="H58" s="14">
        <f t="shared" si="4"/>
        <v>883729.1666666666</v>
      </c>
    </row>
    <row r="59" spans="1:8" ht="18" customHeight="1">
      <c r="A59" s="59" t="s">
        <v>15</v>
      </c>
      <c r="B59" s="60"/>
      <c r="C59" s="17" t="s">
        <v>55</v>
      </c>
      <c r="D59" s="4">
        <v>12</v>
      </c>
      <c r="E59" s="4">
        <v>5</v>
      </c>
      <c r="F59" s="5">
        <f t="shared" si="0"/>
        <v>0.4166666666666667</v>
      </c>
      <c r="G59" s="13">
        <v>2202000</v>
      </c>
      <c r="H59" s="13">
        <f t="shared" si="4"/>
        <v>183500</v>
      </c>
    </row>
    <row r="60" spans="1:8" ht="18" customHeight="1">
      <c r="A60" s="60"/>
      <c r="B60" s="60"/>
      <c r="C60" s="17" t="s">
        <v>56</v>
      </c>
      <c r="D60" s="4">
        <v>5</v>
      </c>
      <c r="E60" s="4">
        <v>2</v>
      </c>
      <c r="F60" s="5">
        <f t="shared" si="0"/>
        <v>0.4</v>
      </c>
      <c r="G60" s="13">
        <v>833000</v>
      </c>
      <c r="H60" s="13">
        <f t="shared" si="4"/>
        <v>166600</v>
      </c>
    </row>
    <row r="61" spans="1:8" ht="18" customHeight="1">
      <c r="A61" s="60"/>
      <c r="B61" s="60"/>
      <c r="C61" s="17" t="s">
        <v>57</v>
      </c>
      <c r="D61" s="4">
        <v>7</v>
      </c>
      <c r="E61" s="4">
        <v>2</v>
      </c>
      <c r="F61" s="5">
        <f t="shared" si="0"/>
        <v>0.2857142857142857</v>
      </c>
      <c r="G61" s="13">
        <v>847000</v>
      </c>
      <c r="H61" s="13">
        <f t="shared" si="4"/>
        <v>121000</v>
      </c>
    </row>
    <row r="62" spans="1:8" ht="18" customHeight="1">
      <c r="A62" s="60"/>
      <c r="B62" s="60"/>
      <c r="C62" s="6" t="s">
        <v>4</v>
      </c>
      <c r="D62" s="6">
        <f>SUM(D59:D61)</f>
        <v>24</v>
      </c>
      <c r="E62" s="6">
        <f>SUM(E59:E61)</f>
        <v>9</v>
      </c>
      <c r="F62" s="7">
        <f t="shared" si="0"/>
        <v>0.375</v>
      </c>
      <c r="G62" s="14">
        <f>SUM(G59:G61)</f>
        <v>3882000</v>
      </c>
      <c r="H62" s="14">
        <f t="shared" si="4"/>
        <v>161750</v>
      </c>
    </row>
    <row r="63" spans="1:8" ht="18" customHeight="1">
      <c r="A63" s="69" t="s">
        <v>16</v>
      </c>
      <c r="B63" s="60"/>
      <c r="C63" s="17" t="s">
        <v>58</v>
      </c>
      <c r="D63" s="4">
        <v>17</v>
      </c>
      <c r="E63" s="4">
        <v>7</v>
      </c>
      <c r="F63" s="5">
        <f t="shared" si="0"/>
        <v>0.4117647058823529</v>
      </c>
      <c r="G63" s="13">
        <v>3510000</v>
      </c>
      <c r="H63" s="13">
        <f t="shared" si="4"/>
        <v>206470.58823529413</v>
      </c>
    </row>
    <row r="64" spans="1:8" ht="18" customHeight="1">
      <c r="A64" s="60"/>
      <c r="B64" s="60"/>
      <c r="C64" s="17" t="s">
        <v>59</v>
      </c>
      <c r="D64" s="4">
        <v>3</v>
      </c>
      <c r="E64" s="4">
        <v>0</v>
      </c>
      <c r="F64" s="5">
        <f t="shared" si="0"/>
        <v>0</v>
      </c>
      <c r="G64" s="13">
        <v>0</v>
      </c>
      <c r="H64" s="13">
        <f t="shared" si="4"/>
        <v>0</v>
      </c>
    </row>
    <row r="65" spans="1:8" ht="18" customHeight="1">
      <c r="A65" s="60"/>
      <c r="B65" s="60"/>
      <c r="C65" s="17" t="s">
        <v>60</v>
      </c>
      <c r="D65" s="9">
        <v>1</v>
      </c>
      <c r="E65" s="9">
        <v>1</v>
      </c>
      <c r="F65" s="5">
        <f>E65/D65</f>
        <v>1</v>
      </c>
      <c r="G65" s="15">
        <v>615000</v>
      </c>
      <c r="H65" s="13">
        <f>G65/D65</f>
        <v>615000</v>
      </c>
    </row>
    <row r="66" spans="1:8" ht="18" customHeight="1">
      <c r="A66" s="60"/>
      <c r="B66" s="60"/>
      <c r="C66" s="17" t="s">
        <v>61</v>
      </c>
      <c r="D66" s="4">
        <v>5</v>
      </c>
      <c r="E66" s="4">
        <v>3</v>
      </c>
      <c r="F66" s="5">
        <f t="shared" si="0"/>
        <v>0.6</v>
      </c>
      <c r="G66" s="13">
        <v>2564000</v>
      </c>
      <c r="H66" s="13">
        <f t="shared" si="4"/>
        <v>512800</v>
      </c>
    </row>
    <row r="67" spans="1:8" ht="18" customHeight="1">
      <c r="A67" s="60"/>
      <c r="B67" s="60"/>
      <c r="C67" s="17" t="s">
        <v>62</v>
      </c>
      <c r="D67" s="9">
        <v>0</v>
      </c>
      <c r="E67" s="9">
        <v>0</v>
      </c>
      <c r="F67" s="5" t="s">
        <v>63</v>
      </c>
      <c r="G67" s="15">
        <v>0</v>
      </c>
      <c r="H67" s="5" t="s">
        <v>63</v>
      </c>
    </row>
    <row r="68" spans="1:8" ht="18" customHeight="1">
      <c r="A68" s="60"/>
      <c r="B68" s="60"/>
      <c r="C68" s="6" t="s">
        <v>0</v>
      </c>
      <c r="D68" s="6">
        <f>SUM(D63:D67)</f>
        <v>26</v>
      </c>
      <c r="E68" s="6">
        <f>SUM(E63:E67)</f>
        <v>11</v>
      </c>
      <c r="F68" s="7">
        <f t="shared" si="0"/>
        <v>0.4230769230769231</v>
      </c>
      <c r="G68" s="14">
        <f>SUM(G63:G67)</f>
        <v>6689000</v>
      </c>
      <c r="H68" s="14">
        <f t="shared" si="4"/>
        <v>257269.23076923078</v>
      </c>
    </row>
    <row r="69" spans="1:8" ht="18" customHeight="1">
      <c r="A69" s="34" t="s">
        <v>17</v>
      </c>
      <c r="B69" s="35"/>
      <c r="C69" s="18" t="s">
        <v>80</v>
      </c>
      <c r="D69" s="4">
        <v>33</v>
      </c>
      <c r="E69" s="4">
        <v>9</v>
      </c>
      <c r="F69" s="5">
        <f t="shared" si="0"/>
        <v>0.2727272727272727</v>
      </c>
      <c r="G69" s="13">
        <v>5218975</v>
      </c>
      <c r="H69" s="13">
        <f t="shared" si="4"/>
        <v>158150.75757575757</v>
      </c>
    </row>
    <row r="70" spans="1:8" ht="18" customHeight="1">
      <c r="A70" s="36"/>
      <c r="B70" s="37"/>
      <c r="C70" s="18" t="s">
        <v>81</v>
      </c>
      <c r="D70" s="4">
        <v>5</v>
      </c>
      <c r="E70" s="4">
        <v>5</v>
      </c>
      <c r="F70" s="5">
        <f t="shared" si="0"/>
        <v>1</v>
      </c>
      <c r="G70" s="13">
        <v>8211000</v>
      </c>
      <c r="H70" s="13">
        <f t="shared" si="4"/>
        <v>1642200</v>
      </c>
    </row>
    <row r="71" spans="1:8" ht="18" customHeight="1">
      <c r="A71" s="36"/>
      <c r="B71" s="37"/>
      <c r="C71" s="18" t="s">
        <v>82</v>
      </c>
      <c r="D71" s="4">
        <v>0</v>
      </c>
      <c r="E71" s="4">
        <v>0</v>
      </c>
      <c r="F71" s="5" t="s">
        <v>63</v>
      </c>
      <c r="G71" s="13">
        <v>0</v>
      </c>
      <c r="H71" s="5" t="s">
        <v>63</v>
      </c>
    </row>
    <row r="72" spans="1:8" ht="18" customHeight="1">
      <c r="A72" s="36"/>
      <c r="B72" s="37"/>
      <c r="C72" s="18" t="s">
        <v>83</v>
      </c>
      <c r="D72" s="4">
        <v>0</v>
      </c>
      <c r="E72" s="4">
        <v>0</v>
      </c>
      <c r="F72" s="5" t="s">
        <v>63</v>
      </c>
      <c r="G72" s="13">
        <v>0</v>
      </c>
      <c r="H72" s="5" t="s">
        <v>63</v>
      </c>
    </row>
    <row r="73" spans="1:8" ht="18" customHeight="1">
      <c r="A73" s="36"/>
      <c r="B73" s="37"/>
      <c r="C73" s="18" t="s">
        <v>84</v>
      </c>
      <c r="D73" s="4">
        <v>0</v>
      </c>
      <c r="E73" s="4">
        <v>0</v>
      </c>
      <c r="F73" s="5" t="s">
        <v>63</v>
      </c>
      <c r="G73" s="13">
        <v>0</v>
      </c>
      <c r="H73" s="5" t="s">
        <v>63</v>
      </c>
    </row>
    <row r="74" spans="1:8" ht="18" customHeight="1">
      <c r="A74" s="36"/>
      <c r="B74" s="37"/>
      <c r="C74" s="18" t="s">
        <v>85</v>
      </c>
      <c r="D74" s="4">
        <v>0</v>
      </c>
      <c r="E74" s="4">
        <v>1</v>
      </c>
      <c r="F74" s="5" t="s">
        <v>63</v>
      </c>
      <c r="G74" s="13">
        <v>1009000</v>
      </c>
      <c r="H74" s="5" t="s">
        <v>63</v>
      </c>
    </row>
    <row r="75" spans="1:8" ht="18" customHeight="1">
      <c r="A75" s="36"/>
      <c r="B75" s="37"/>
      <c r="C75" s="18" t="s">
        <v>86</v>
      </c>
      <c r="D75" s="4">
        <v>0</v>
      </c>
      <c r="E75" s="4">
        <v>0</v>
      </c>
      <c r="F75" s="5" t="s">
        <v>63</v>
      </c>
      <c r="G75" s="13">
        <v>0</v>
      </c>
      <c r="H75" s="5" t="s">
        <v>63</v>
      </c>
    </row>
    <row r="76" spans="1:8" ht="18" customHeight="1">
      <c r="A76" s="36"/>
      <c r="B76" s="37"/>
      <c r="C76" s="18" t="s">
        <v>88</v>
      </c>
      <c r="D76" s="4">
        <v>0</v>
      </c>
      <c r="E76" s="4">
        <v>0</v>
      </c>
      <c r="F76" s="5" t="s">
        <v>63</v>
      </c>
      <c r="G76" s="13">
        <v>0</v>
      </c>
      <c r="H76" s="5" t="s">
        <v>63</v>
      </c>
    </row>
    <row r="77" spans="1:8" ht="18" customHeight="1">
      <c r="A77" s="36"/>
      <c r="B77" s="37"/>
      <c r="C77" s="18" t="s">
        <v>87</v>
      </c>
      <c r="D77" s="4">
        <v>0</v>
      </c>
      <c r="E77" s="4">
        <v>0</v>
      </c>
      <c r="F77" s="5" t="s">
        <v>63</v>
      </c>
      <c r="G77" s="13">
        <v>0</v>
      </c>
      <c r="H77" s="5" t="s">
        <v>63</v>
      </c>
    </row>
    <row r="78" spans="1:10" ht="18" customHeight="1">
      <c r="A78" s="38"/>
      <c r="B78" s="39"/>
      <c r="C78" s="6" t="s">
        <v>0</v>
      </c>
      <c r="D78" s="21">
        <f>SUM(D69:D77)</f>
        <v>38</v>
      </c>
      <c r="E78" s="21">
        <f>SUM(E69:E77)</f>
        <v>15</v>
      </c>
      <c r="F78" s="22">
        <f>E78/D78</f>
        <v>0.39473684210526316</v>
      </c>
      <c r="G78" s="14">
        <f>SUM(G69:G77)</f>
        <v>14438975</v>
      </c>
      <c r="H78" s="14">
        <f>G78/D78</f>
        <v>379973.0263157895</v>
      </c>
      <c r="J78" s="10"/>
    </row>
    <row r="79" spans="1:8" ht="18" customHeight="1">
      <c r="A79" s="36" t="s">
        <v>78</v>
      </c>
      <c r="B79" s="37"/>
      <c r="C79" s="18" t="s">
        <v>77</v>
      </c>
      <c r="D79" s="4">
        <v>0</v>
      </c>
      <c r="E79" s="4">
        <v>1</v>
      </c>
      <c r="F79" s="5" t="s">
        <v>63</v>
      </c>
      <c r="G79" s="13">
        <v>733000</v>
      </c>
      <c r="H79" s="5" t="s">
        <v>63</v>
      </c>
    </row>
    <row r="80" spans="1:10" ht="18" customHeight="1">
      <c r="A80" s="38"/>
      <c r="B80" s="39"/>
      <c r="C80" s="6" t="s">
        <v>0</v>
      </c>
      <c r="D80" s="21">
        <f>SUM(D79)</f>
        <v>0</v>
      </c>
      <c r="E80" s="21">
        <f>SUM(E79:E79)</f>
        <v>1</v>
      </c>
      <c r="F80" s="24" t="s">
        <v>79</v>
      </c>
      <c r="G80" s="23">
        <f>SUM(G79:G79)</f>
        <v>733000</v>
      </c>
      <c r="H80" s="24" t="s">
        <v>79</v>
      </c>
      <c r="J80" s="10"/>
    </row>
    <row r="81" spans="1:10" ht="24.75" customHeight="1">
      <c r="A81" s="40" t="s">
        <v>18</v>
      </c>
      <c r="B81" s="41"/>
      <c r="C81" s="42"/>
      <c r="D81" s="21">
        <f>SUM(D80,D78,D68,D62,D58,D52,D42,D30,D27,D16,D11)</f>
        <v>673</v>
      </c>
      <c r="E81" s="21">
        <f>SUM(E80,E78,E68,E62,E58,E52,E42,E30,E27,E16,E11)</f>
        <v>305</v>
      </c>
      <c r="F81" s="22">
        <f>E81/D81</f>
        <v>0.45319465081723626</v>
      </c>
      <c r="G81" s="14">
        <f>SUM(G80,G78,G68,G62,G58,G52,G42,G30,G27,G16,G11)</f>
        <v>293367345</v>
      </c>
      <c r="H81" s="14">
        <f>G81/D81</f>
        <v>435909.8736998514</v>
      </c>
      <c r="J81" s="10"/>
    </row>
    <row r="82" spans="1:8" ht="18" customHeight="1">
      <c r="A82" s="12" t="s">
        <v>92</v>
      </c>
      <c r="B82" s="25"/>
      <c r="C82" s="25"/>
      <c r="D82" s="26"/>
      <c r="E82" s="25"/>
      <c r="F82" s="20"/>
      <c r="G82" s="27"/>
      <c r="H82" s="27"/>
    </row>
    <row r="83" spans="1:8" s="12" customFormat="1" ht="18" customHeight="1">
      <c r="A83" s="3" t="s">
        <v>93</v>
      </c>
      <c r="B83" s="28"/>
      <c r="C83" s="28"/>
      <c r="D83" s="11"/>
      <c r="E83" s="29"/>
      <c r="F83" s="11"/>
      <c r="G83" s="27"/>
      <c r="H83" s="27"/>
    </row>
    <row r="84" spans="1:8" ht="18" customHeight="1">
      <c r="A84" s="3" t="s">
        <v>94</v>
      </c>
      <c r="C84" s="3"/>
      <c r="D84" s="30"/>
      <c r="E84" s="3"/>
      <c r="F84" s="30"/>
      <c r="G84" s="31"/>
      <c r="H84" s="27"/>
    </row>
    <row r="85" spans="1:8" s="12" customFormat="1" ht="18" customHeight="1">
      <c r="A85" s="3" t="s">
        <v>89</v>
      </c>
      <c r="B85" s="28"/>
      <c r="C85" s="28"/>
      <c r="D85" s="11"/>
      <c r="E85" s="29"/>
      <c r="F85" s="11"/>
      <c r="G85" s="27"/>
      <c r="H85" s="27"/>
    </row>
    <row r="86" spans="1:8" ht="18" customHeight="1">
      <c r="A86" s="3" t="s">
        <v>100</v>
      </c>
      <c r="C86" s="28"/>
      <c r="D86" s="28"/>
      <c r="E86" s="28"/>
      <c r="F86" s="33"/>
      <c r="G86" s="31"/>
      <c r="H86" s="31"/>
    </row>
    <row r="87" spans="1:8" s="12" customFormat="1" ht="18" customHeight="1">
      <c r="A87" s="3" t="s">
        <v>95</v>
      </c>
      <c r="B87" s="3"/>
      <c r="C87" s="28"/>
      <c r="D87" s="28"/>
      <c r="E87" s="11"/>
      <c r="F87" s="29"/>
      <c r="G87" s="27"/>
      <c r="H87" s="27"/>
    </row>
    <row r="88" spans="1:8" s="12" customFormat="1" ht="18" customHeight="1">
      <c r="A88" s="3" t="s">
        <v>90</v>
      </c>
      <c r="B88" s="3"/>
      <c r="C88" s="28"/>
      <c r="D88" s="28"/>
      <c r="E88" s="11"/>
      <c r="F88" s="29"/>
      <c r="G88" s="27"/>
      <c r="H88" s="27"/>
    </row>
    <row r="89" spans="1:8" ht="18" customHeight="1">
      <c r="A89" s="3" t="s">
        <v>91</v>
      </c>
      <c r="C89" s="3"/>
      <c r="D89" s="30"/>
      <c r="E89" s="3"/>
      <c r="F89" s="30"/>
      <c r="G89" s="31"/>
      <c r="H89" s="27"/>
    </row>
    <row r="90" spans="1:8" ht="18" customHeight="1">
      <c r="A90" s="3" t="s">
        <v>98</v>
      </c>
      <c r="C90" s="3"/>
      <c r="D90" s="3"/>
      <c r="E90" s="32"/>
      <c r="F90" s="30"/>
      <c r="G90" s="31"/>
      <c r="H90" s="27"/>
    </row>
    <row r="91" spans="1:8" ht="18" customHeight="1">
      <c r="A91" s="3" t="s">
        <v>96</v>
      </c>
      <c r="C91" s="3"/>
      <c r="D91" s="3"/>
      <c r="E91" s="32"/>
      <c r="F91" s="30"/>
      <c r="G91" s="31"/>
      <c r="H91" s="27"/>
    </row>
    <row r="92" spans="1:8" ht="18" customHeight="1">
      <c r="A92" s="3" t="s">
        <v>97</v>
      </c>
      <c r="C92" s="28"/>
      <c r="D92" s="3"/>
      <c r="E92" s="3"/>
      <c r="F92" s="28"/>
      <c r="G92" s="31"/>
      <c r="H92" s="27"/>
    </row>
  </sheetData>
  <sheetProtection/>
  <mergeCells count="19">
    <mergeCell ref="H2:H3"/>
    <mergeCell ref="D2:D3"/>
    <mergeCell ref="A53:B58"/>
    <mergeCell ref="A59:B62"/>
    <mergeCell ref="A63:B68"/>
    <mergeCell ref="A17:B27"/>
    <mergeCell ref="A28:B30"/>
    <mergeCell ref="A43:B52"/>
    <mergeCell ref="A31:B42"/>
    <mergeCell ref="A79:B80"/>
    <mergeCell ref="A69:B78"/>
    <mergeCell ref="A81:C81"/>
    <mergeCell ref="A1:H1"/>
    <mergeCell ref="A2:C3"/>
    <mergeCell ref="A4:B11"/>
    <mergeCell ref="A12:B16"/>
    <mergeCell ref="E2:E3"/>
    <mergeCell ref="F2:F3"/>
    <mergeCell ref="G2:G3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5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work01</dc:creator>
  <cp:keywords/>
  <dc:description/>
  <cp:lastModifiedBy>ORD</cp:lastModifiedBy>
  <cp:lastPrinted>2010-03-03T04:12:26Z</cp:lastPrinted>
  <dcterms:created xsi:type="dcterms:W3CDTF">2005-05-03T01:51:55Z</dcterms:created>
  <dcterms:modified xsi:type="dcterms:W3CDTF">2010-03-15T08:52:05Z</dcterms:modified>
  <cp:category/>
  <cp:version/>
  <cp:contentType/>
  <cp:contentStatus/>
</cp:coreProperties>
</file>