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910" windowHeight="5355" firstSheet="2" activeTab="2"/>
  </bookViews>
  <sheets>
    <sheet name="99年配合款" sheetId="1" r:id="rId1"/>
    <sheet name="99年第一季" sheetId="2" r:id="rId2"/>
    <sheet name="96-98統計" sheetId="3" r:id="rId3"/>
    <sheet name="98統計" sheetId="4" r:id="rId4"/>
    <sheet name="97統計" sheetId="5" r:id="rId5"/>
    <sheet name="96統計" sheetId="6" r:id="rId6"/>
  </sheets>
  <definedNames>
    <definedName name="_xlnm.Print_Titles" localSheetId="2">'96-98統計'!$1:$3</definedName>
    <definedName name="_xlnm.Print_Titles" localSheetId="5">'96統計'!$1:$3</definedName>
    <definedName name="_xlnm.Print_Titles" localSheetId="4">'97統計'!$1:$3</definedName>
    <definedName name="_xlnm.Print_Titles" localSheetId="3">'98統計'!$1:$3</definedName>
  </definedNames>
  <calcPr fullCalcOnLoad="1"/>
</workbook>
</file>

<file path=xl/comments3.xml><?xml version="1.0" encoding="utf-8"?>
<comments xmlns="http://schemas.openxmlformats.org/spreadsheetml/2006/main">
  <authors>
    <author>研發處</author>
  </authors>
  <commentList>
    <comment ref="A67" authorId="0">
      <text>
        <r>
          <rPr>
            <b/>
            <sz val="9"/>
            <rFont val="新細明體"/>
            <family val="1"/>
          </rPr>
          <t>研發處: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研發處</author>
  </authors>
  <commentList>
    <comment ref="A67" authorId="0">
      <text>
        <r>
          <rPr>
            <b/>
            <sz val="9"/>
            <rFont val="新細明體"/>
            <family val="1"/>
          </rPr>
          <t>研發處: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<sst xmlns="http://schemas.openxmlformats.org/spreadsheetml/2006/main" count="981" uniqueCount="401">
  <si>
    <t>計畫名稱</t>
  </si>
  <si>
    <t>企管系</t>
  </si>
  <si>
    <t>教育部</t>
  </si>
  <si>
    <t>法學院</t>
  </si>
  <si>
    <t>申請人</t>
  </si>
  <si>
    <t>備註</t>
  </si>
  <si>
    <t>補助機構</t>
  </si>
  <si>
    <t>法律系</t>
  </si>
  <si>
    <t>台史所</t>
  </si>
  <si>
    <t>薛化元</t>
  </si>
  <si>
    <t>執行單位</t>
  </si>
  <si>
    <t>會計系</t>
  </si>
  <si>
    <t>國科會</t>
  </si>
  <si>
    <t>歷史系</t>
  </si>
  <si>
    <t>英文系</t>
  </si>
  <si>
    <t>楊麗敏</t>
  </si>
  <si>
    <t>資科系</t>
  </si>
  <si>
    <t>社會系</t>
  </si>
  <si>
    <t>台文所</t>
  </si>
  <si>
    <t>黃源盛</t>
  </si>
  <si>
    <t>宗教所</t>
  </si>
  <si>
    <t xml:space="preserve"> </t>
  </si>
  <si>
    <t>陳芳明</t>
  </si>
  <si>
    <t>圖檔所</t>
  </si>
  <si>
    <t>劉祥光</t>
  </si>
  <si>
    <t>審核通過</t>
  </si>
  <si>
    <t>哲學系</t>
  </si>
  <si>
    <t>編號</t>
  </si>
  <si>
    <t>法科所</t>
  </si>
  <si>
    <t>吳佩珍</t>
  </si>
  <si>
    <t>合計</t>
  </si>
  <si>
    <t>圖書館</t>
  </si>
  <si>
    <t>中文系</t>
  </si>
  <si>
    <t>陳翠蓮</t>
  </si>
  <si>
    <t>傳播學院</t>
  </si>
  <si>
    <t>配合款</t>
  </si>
  <si>
    <t>金額</t>
  </si>
  <si>
    <t>比例</t>
  </si>
  <si>
    <t>計畫總配合款</t>
  </si>
  <si>
    <t>執行單位提撥配合款</t>
  </si>
  <si>
    <t>學校提撥配合款</t>
  </si>
  <si>
    <t>臧國仁</t>
  </si>
  <si>
    <t>審核中</t>
  </si>
  <si>
    <t>計畫執行
期間</t>
  </si>
  <si>
    <t>97/12/01～99/11/30</t>
  </si>
  <si>
    <t>會計室編號</t>
  </si>
  <si>
    <t>國務院</t>
  </si>
  <si>
    <t>趙知章</t>
  </si>
  <si>
    <t>廣電系</t>
  </si>
  <si>
    <t>經濟系</t>
  </si>
  <si>
    <t>應數系</t>
  </si>
  <si>
    <t>政治系</t>
  </si>
  <si>
    <t>崔末順</t>
  </si>
  <si>
    <t>已核定</t>
  </si>
  <si>
    <t>計畫 狀態</t>
  </si>
  <si>
    <t>文學院</t>
  </si>
  <si>
    <t>社科院</t>
  </si>
  <si>
    <t>外語學院</t>
  </si>
  <si>
    <t>商學院</t>
  </si>
  <si>
    <t>理學院</t>
  </si>
  <si>
    <t>學院</t>
  </si>
  <si>
    <t>單位配合款</t>
  </si>
  <si>
    <t>學校配合款</t>
  </si>
  <si>
    <t>計畫總金額</t>
  </si>
  <si>
    <t>件數</t>
  </si>
  <si>
    <t>法科所</t>
  </si>
  <si>
    <t>學院</t>
  </si>
  <si>
    <t>系、所及中心</t>
  </si>
  <si>
    <r>
      <t>97</t>
    </r>
    <r>
      <rPr>
        <sz val="12"/>
        <rFont val="標楷體"/>
        <family val="4"/>
      </rPr>
      <t>年度</t>
    </r>
  </si>
  <si>
    <t>97年度教師及研究人員申請校外各項補助案學校配合款經費使用狀況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</si>
  <si>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計</t>
    </r>
  </si>
  <si>
    <t>國際關係研究中心</t>
  </si>
  <si>
    <t>選舉研究中心</t>
  </si>
  <si>
    <t>中國大陸研究中心</t>
  </si>
  <si>
    <t>原住民研究中心</t>
  </si>
  <si>
    <t>國發所</t>
  </si>
  <si>
    <t>中國大陸研究英語碩士學程</t>
  </si>
  <si>
    <t>國貿系</t>
  </si>
  <si>
    <t>金融系</t>
  </si>
  <si>
    <t>國際合作處</t>
  </si>
  <si>
    <t>理學院</t>
  </si>
  <si>
    <t>應數系</t>
  </si>
  <si>
    <t>心理系</t>
  </si>
  <si>
    <t>政治系</t>
  </si>
  <si>
    <t>財政系</t>
  </si>
  <si>
    <t>公行系</t>
  </si>
  <si>
    <t>地政系</t>
  </si>
  <si>
    <t>經濟系</t>
  </si>
  <si>
    <t>民族系</t>
  </si>
  <si>
    <t>勞工所</t>
  </si>
  <si>
    <t>台灣研究英語碩士學程</t>
  </si>
  <si>
    <t>社工所</t>
  </si>
  <si>
    <t>商學院</t>
  </si>
  <si>
    <t>統計系</t>
  </si>
  <si>
    <t>資管系</t>
  </si>
  <si>
    <t>財管系</t>
  </si>
  <si>
    <t>風管系</t>
  </si>
  <si>
    <t>科管所</t>
  </si>
  <si>
    <t>智財所</t>
  </si>
  <si>
    <t>外語學院</t>
  </si>
  <si>
    <t>英語系</t>
  </si>
  <si>
    <t>阿語系</t>
  </si>
  <si>
    <t>斯拉夫語系</t>
  </si>
  <si>
    <t>日語系</t>
  </si>
  <si>
    <t>韓語系</t>
  </si>
  <si>
    <t>土語系</t>
  </si>
  <si>
    <t>語言所</t>
  </si>
  <si>
    <t>外文中心</t>
  </si>
  <si>
    <t>翻譯中心</t>
  </si>
  <si>
    <t>歐語學程</t>
  </si>
  <si>
    <t>新聞系</t>
  </si>
  <si>
    <t>廣告系</t>
  </si>
  <si>
    <t>外交系</t>
  </si>
  <si>
    <t>東亞所</t>
  </si>
  <si>
    <t>俄研所</t>
  </si>
  <si>
    <t>教育學院</t>
  </si>
  <si>
    <t>教育系</t>
  </si>
  <si>
    <t>幼教所</t>
  </si>
  <si>
    <t>教政所</t>
  </si>
  <si>
    <t>師培中心</t>
  </si>
  <si>
    <t>教研中心</t>
  </si>
  <si>
    <r>
      <t>跨文化研究中心</t>
    </r>
    <r>
      <rPr>
        <sz val="11"/>
        <rFont val="Times New Roman"/>
        <family val="1"/>
      </rPr>
      <t xml:space="preserve"> </t>
    </r>
  </si>
  <si>
    <t>台灣研究中心</t>
  </si>
  <si>
    <t>創新與創造力教育中心</t>
  </si>
  <si>
    <t>第三部門研究中心</t>
  </si>
  <si>
    <t>宗教研究中心</t>
  </si>
  <si>
    <t>教育學院</t>
  </si>
  <si>
    <t>資料統計日期：98年5月26日</t>
  </si>
  <si>
    <t>王振寰</t>
  </si>
  <si>
    <t>外單位委託或補助金額</t>
  </si>
  <si>
    <t>台灣文史藝術資料充實與共享計畫（第五年）：北部地區—台灣文史區域資源中心</t>
  </si>
  <si>
    <t>台文所  台史所</t>
  </si>
  <si>
    <t>崔末順  李衣雲</t>
  </si>
  <si>
    <t>神經科學所</t>
  </si>
  <si>
    <t>99/01/01～99/12/31</t>
  </si>
  <si>
    <t>國科會補助人文及社會科學研究圖書計畫規劃主題：中國近現代史II-近代中外關係史</t>
  </si>
  <si>
    <t>歷史學系</t>
  </si>
  <si>
    <t>唐啟華</t>
  </si>
  <si>
    <t>98/06/01～99/05/31</t>
  </si>
  <si>
    <t>劉維開</t>
  </si>
  <si>
    <t>國科會補助人文及社會科學研究圖書計畫規劃主題：中國近現代史I-近代國家體制史研究</t>
  </si>
  <si>
    <t>工讀金</t>
  </si>
  <si>
    <t>99年度預算：10,000,000元(來源：學程專班管理費)</t>
  </si>
  <si>
    <t>98/10/02校長核定</t>
  </si>
  <si>
    <t>99/01/07校長核定</t>
  </si>
  <si>
    <t>執行單位</t>
  </si>
  <si>
    <t>99/01/08校長核定</t>
  </si>
  <si>
    <t>99/02/11校長核定</t>
  </si>
  <si>
    <t>核定日期或會議</t>
  </si>
  <si>
    <t>委託單位規定之配合款</t>
  </si>
  <si>
    <t>複本書</t>
  </si>
  <si>
    <t>工讀金、設備費、耗材雜支</t>
  </si>
  <si>
    <t>工讀金、複本書</t>
  </si>
  <si>
    <t>特殊預算項目</t>
  </si>
  <si>
    <t>執行中</t>
  </si>
  <si>
    <t>申請中</t>
  </si>
  <si>
    <t>國科會補助人文及社會科學研究圖書計畫規劃主題：中國法律史</t>
  </si>
  <si>
    <t>陳音頤</t>
  </si>
  <si>
    <t>99/06/01～101/05/31</t>
  </si>
  <si>
    <t>國科會補助人文及社會科學研究圖書計畫規劃主題：宗教與文學</t>
  </si>
  <si>
    <t>國科會補助人文及社會科學研究圖書計畫規劃主題：修辭學與詩學</t>
  </si>
  <si>
    <t>林質心</t>
  </si>
  <si>
    <t>99/04/01～99/09/30</t>
  </si>
  <si>
    <t>待簽約</t>
  </si>
  <si>
    <t>99年度臺灣文史藝術國際交流計畫：新聞自由在台灣(1945-1988)</t>
  </si>
  <si>
    <t>99年度臺灣文史與藝術課程強化研發植根計畫：臺灣歷史與人權跨學科學生交流坊</t>
  </si>
  <si>
    <t>99/04/01～99/10/31</t>
  </si>
  <si>
    <t>99/01/01～99/06/30</t>
  </si>
  <si>
    <t>99/09/01～100/06/30</t>
  </si>
  <si>
    <t>99年度臺灣文史藝術國際交流計畫：語言、美學、傳播：再探戰後台灣新詩的美學根源</t>
  </si>
  <si>
    <t>人文領域人才培育國際交流計畫：臺灣與韓國近代文學的都市空間─三○年代的台北與首爾</t>
  </si>
  <si>
    <t>人文領域人才培育國際交流計畫：新馬華資銀行的歷史形構與家族主義</t>
  </si>
  <si>
    <t>人文領域人才培育國際交流計畫：戰後初期(1945~1950)臺灣與韓國的文學論爭比較研究─以台灣「橋副刊論戰」和韓國「光復初期左右論爭」為焦點</t>
  </si>
  <si>
    <t>台灣文史藝術國際交流計畫：「日據時期台灣文學研究論文集」韓文譯介（第三年）</t>
  </si>
  <si>
    <t>歷史系</t>
  </si>
  <si>
    <t>99/02/01～99/07/31</t>
  </si>
  <si>
    <t>教育部98學年第2學期「通識教育課程計畫」－文明發展與歷史思維</t>
  </si>
  <si>
    <t>教育部98學年第3學期「通識教育課程計畫」－心理學概論</t>
  </si>
  <si>
    <t>錢玉芬</t>
  </si>
  <si>
    <t>教育部98學年第4學期「通識教育課程計畫」－老人(生命)與傳播</t>
  </si>
  <si>
    <t>教育部98學年第5學期「通識教育課程計畫」－生活中的生命科學</t>
  </si>
  <si>
    <t>教育部補助大專院校推動臺灣研究國際合作計畫－臺灣史國際合作推廣計畫</t>
  </si>
  <si>
    <t>需配合款但無規定比例</t>
  </si>
  <si>
    <t>99/08/01～100/07/31</t>
  </si>
  <si>
    <t>99/01/01～99/12/31</t>
  </si>
  <si>
    <t>合計（含審核中）</t>
  </si>
  <si>
    <t>98/06/01～99/05/31</t>
  </si>
  <si>
    <t>97/12/01～99/11/30</t>
  </si>
  <si>
    <t>97/12/01～100/11/30</t>
  </si>
  <si>
    <t>工讀金、設備費、耗材雜支</t>
  </si>
  <si>
    <t>99年度教師及研究人員申請校外各項補助案學校配合款經費使用狀況</t>
  </si>
  <si>
    <t>99年度臺灣文史藝術國際交流計畫：日本帝國時期台灣文學文化研究論述翻譯計畫</t>
  </si>
  <si>
    <t>研究生短期出國研修</t>
  </si>
  <si>
    <t>99A01</t>
  </si>
  <si>
    <t>99A02</t>
  </si>
  <si>
    <t>99A03</t>
  </si>
  <si>
    <t>99A04</t>
  </si>
  <si>
    <t>99A05</t>
  </si>
  <si>
    <t>99A06</t>
  </si>
  <si>
    <t>99A07</t>
  </si>
  <si>
    <t>99A08</t>
  </si>
  <si>
    <t>99A09</t>
  </si>
  <si>
    <t>99A10</t>
  </si>
  <si>
    <t>99A11</t>
  </si>
  <si>
    <t>99A12</t>
  </si>
  <si>
    <t>99A13</t>
  </si>
  <si>
    <t>99A14</t>
  </si>
  <si>
    <t>99A15</t>
  </si>
  <si>
    <t>一、</t>
  </si>
  <si>
    <t>二、</t>
  </si>
  <si>
    <t>委託單位未規定需配合款</t>
  </si>
  <si>
    <t>三、</t>
  </si>
  <si>
    <t>編號A05～A09屬教育部研究生出國研修計畫，執行單位表達難以負擔部分配合款。</t>
  </si>
  <si>
    <t>四、</t>
  </si>
  <si>
    <t>99A16</t>
  </si>
  <si>
    <t>99A17</t>
  </si>
  <si>
    <t>五、</t>
  </si>
  <si>
    <t>編號A01一案，委託機關未規定需編列配合款，為本計畫有特殊需求，詳如附件2-2。</t>
  </si>
  <si>
    <t>編號A13～A16屬教育部通識課程計畫，由教務處業務費負擔部分配合款，詳如附件2-5。</t>
  </si>
  <si>
    <t>依法規分配金額</t>
  </si>
  <si>
    <t>教務處負擔執行單位配合款</t>
  </si>
  <si>
    <t>附件2-1</t>
  </si>
  <si>
    <t>編號A02～A04屬國科會補助人文及社會科學研究圖書計畫，依校長核示：「新年度之國科會圖書計畫，將直接提撥計畫核定經費10％，專用於圖書館聘用助理，協助處理採購及後續相關業務，與所需相關設備經費。圖書館亦不再向計畫案提出人力需求，計畫所核定之業務費及其他費用部分，計畫主持人可全數配置使用。若計畫案對於後續推廣活動有核定經費以外之需求，如舉辦研討會，可循一般程序提出補助申請。」。A04、A05需審核配合款經費規劃表，詳如附件2-3和2-4。</t>
  </si>
  <si>
    <t>需配合款但無規定比例，說明詳如備註說明二</t>
  </si>
  <si>
    <t>備註說明：</t>
  </si>
  <si>
    <t>編號A17一案，教育部未規定配合款最低比例，主持人薛化元教授表示所提配合款比例已為精算後最低需求。</t>
  </si>
  <si>
    <t>援例補助金額</t>
  </si>
  <si>
    <t>核定</t>
  </si>
  <si>
    <t>99/02/08校長核定</t>
  </si>
  <si>
    <t>99/03/15審查小組會議核定</t>
  </si>
  <si>
    <t>童振源</t>
  </si>
  <si>
    <t xml:space="preserve">以預測市場理論建構傳染病預測模式 </t>
  </si>
  <si>
    <t>國科會補助人文及社會科學研究圖書計畫規劃主題：大眾文學</t>
  </si>
  <si>
    <t>衛生署 疾管局</t>
  </si>
  <si>
    <t>98B98250
98KY02A-74</t>
  </si>
  <si>
    <t>97B97246
99KYR001</t>
  </si>
  <si>
    <t>97B97243
99KYR003</t>
  </si>
  <si>
    <t>99F99008
99KYR005</t>
  </si>
  <si>
    <t>99F99007
99KYR009</t>
  </si>
  <si>
    <t>99F99011
99KYR010</t>
  </si>
  <si>
    <t>99F99013
99KYR011</t>
  </si>
  <si>
    <t>99F99012
99KYR012</t>
  </si>
  <si>
    <t>99F99010
99KYR013</t>
  </si>
  <si>
    <t>99F99006AB
99KYR004AB</t>
  </si>
  <si>
    <t>計畫狀態</t>
  </si>
  <si>
    <t>99年度臺灣文史藝術國際交流計畫：新聞自由在台灣(1945-1988)</t>
  </si>
  <si>
    <t>政研發字第0990007731號</t>
  </si>
  <si>
    <t>人文領域人才培育國際交流計畫：新馬華資銀行的歷史形構與家族主義</t>
  </si>
  <si>
    <t>99F99009
99KYR006</t>
  </si>
  <si>
    <t>人文領域人才培育國際交流計畫：臺灣與韓國近代文學的都市空間─三○年代的台北與首爾</t>
  </si>
  <si>
    <t>人文領域人才培育國際交流計畫：戰後初期(1945~1950)臺灣與韓國的文學論爭比較研究─以台灣「橋副刊論戰」和韓國「光復初期左右論爭」為焦點</t>
  </si>
  <si>
    <t>99年度臺灣文史與藝術課程強化研發植根計畫：臺灣歷史與人權跨學科學生交流坊</t>
  </si>
  <si>
    <t>教育部98學年第2學期「通識教育課程計畫」－文明發展與歷史思維</t>
  </si>
  <si>
    <t>教育部98學年第2學期「通識教育課程計畫」－心理學概論</t>
  </si>
  <si>
    <t>教育部98學年第2學期「通識教育課程計畫」－老人(生命)與傳播</t>
  </si>
  <si>
    <t>教育部98學年第2學期「通識教育課程計畫」－生活中的生命科學</t>
  </si>
  <si>
    <t>99/03/15審查小組會議核定</t>
  </si>
  <si>
    <t>99F99018
99KYR016</t>
  </si>
  <si>
    <t>99年度臺灣文史藝術國際交流計畫：語言、美學、傳播：再探戰後台灣新詩的美學根源</t>
  </si>
  <si>
    <t>台灣文史藝術國際交流計畫：「日據時期台灣文學研究論文集」韓文譯介（第三年）</t>
  </si>
  <si>
    <t>99F99002
99KYR008</t>
  </si>
  <si>
    <t>99F99001
99KYR007</t>
  </si>
  <si>
    <t>99F99014
99KYR014</t>
  </si>
  <si>
    <t>99年度臺灣文史藝術國際交流計畫：日本帝國時期台灣文學文化研究論述翻譯計畫</t>
  </si>
  <si>
    <t>99F99015
99KYR015</t>
  </si>
  <si>
    <t>政研發字第0990007966號</t>
  </si>
  <si>
    <t>政研發字第0990007969號</t>
  </si>
  <si>
    <t>政研發字第0990007971號</t>
  </si>
  <si>
    <t>政研發字第0990007976號</t>
  </si>
  <si>
    <t>政研發字第0990008038號</t>
  </si>
  <si>
    <t>政研發字第0990007978號</t>
  </si>
  <si>
    <t>政研發字第0990007984號</t>
  </si>
  <si>
    <t>政研發字第0990007986號</t>
  </si>
  <si>
    <t>政研發字第0990007990號</t>
  </si>
  <si>
    <t>政研發字第0990008003號</t>
  </si>
  <si>
    <t>政研發字第0990008037號</t>
  </si>
  <si>
    <t>政研發字第0990008033號</t>
  </si>
  <si>
    <t>99年度預算：10,000,000元(來源：未定)</t>
  </si>
  <si>
    <t>執行單位</t>
  </si>
  <si>
    <t>主持人</t>
  </si>
  <si>
    <t>執行期間</t>
  </si>
  <si>
    <t>核定金額（元）</t>
  </si>
  <si>
    <t>百分比</t>
  </si>
  <si>
    <t>發文字號</t>
  </si>
  <si>
    <t>衛生署
疾管局</t>
  </si>
  <si>
    <t>政研發字第0990007185號</t>
  </si>
  <si>
    <t>政研發字第0990007187號</t>
  </si>
  <si>
    <t>政研發字第0990007188號</t>
  </si>
  <si>
    <t>政研發字第0990007189號</t>
  </si>
  <si>
    <t>政研發字第0990007731號</t>
  </si>
  <si>
    <t>政研發字第0990008033號</t>
  </si>
  <si>
    <t>政研發字第0990007984號</t>
  </si>
  <si>
    <t>政研發字第0990008003號</t>
  </si>
  <si>
    <t>政研發字第0990007966號</t>
  </si>
  <si>
    <t>政研發字第0990007969號</t>
  </si>
  <si>
    <t>政研發字第0990008037號</t>
  </si>
  <si>
    <t>政研發字第0990007976號</t>
  </si>
  <si>
    <t>政研發字第0990008038號</t>
  </si>
  <si>
    <t>政研發字第0990007978號</t>
  </si>
  <si>
    <t>政研發字第0990007986號</t>
  </si>
  <si>
    <t>政研發字第0990007990號</t>
  </si>
  <si>
    <t>98年度教師及研究人員申請校外各項補助案學校配合款經費使用狀況</t>
  </si>
  <si>
    <t>學院</t>
  </si>
  <si>
    <t>系、所及中心</t>
  </si>
  <si>
    <r>
      <t>98</t>
    </r>
    <r>
      <rPr>
        <sz val="12"/>
        <rFont val="標楷體"/>
        <family val="4"/>
      </rPr>
      <t>年度</t>
    </r>
  </si>
  <si>
    <t>文學院</t>
  </si>
  <si>
    <t>中文系</t>
  </si>
  <si>
    <t>歷史系</t>
  </si>
  <si>
    <t>哲學系</t>
  </si>
  <si>
    <t>圖檔所</t>
  </si>
  <si>
    <t>宗教所</t>
  </si>
  <si>
    <t>台史所</t>
  </si>
  <si>
    <t>台文所</t>
  </si>
  <si>
    <t>合計</t>
  </si>
  <si>
    <t>理學院</t>
  </si>
  <si>
    <t>應數系</t>
  </si>
  <si>
    <t>心理系</t>
  </si>
  <si>
    <t>資科系</t>
  </si>
  <si>
    <t>應用物理所</t>
  </si>
  <si>
    <t>社科院</t>
  </si>
  <si>
    <t>政治系</t>
  </si>
  <si>
    <t>社會系</t>
  </si>
  <si>
    <t>財政系</t>
  </si>
  <si>
    <t>公行系</t>
  </si>
  <si>
    <t>地政系</t>
  </si>
  <si>
    <t>經濟系</t>
  </si>
  <si>
    <t>民族系</t>
  </si>
  <si>
    <t>勞工所</t>
  </si>
  <si>
    <t>國發所</t>
  </si>
  <si>
    <t>中國大陸研究英語碩士學程</t>
  </si>
  <si>
    <t>台灣研究英語碩士學程</t>
  </si>
  <si>
    <t>社工所</t>
  </si>
  <si>
    <t>法學院</t>
  </si>
  <si>
    <t>法律系</t>
  </si>
  <si>
    <t>商學院</t>
  </si>
  <si>
    <t>國貿系</t>
  </si>
  <si>
    <t>金融系</t>
  </si>
  <si>
    <t>會計系</t>
  </si>
  <si>
    <t>統計系</t>
  </si>
  <si>
    <t>企管系</t>
  </si>
  <si>
    <t>資管系</t>
  </si>
  <si>
    <t>財管系</t>
  </si>
  <si>
    <t>風管系</t>
  </si>
  <si>
    <t>科管所</t>
  </si>
  <si>
    <t>智財所</t>
  </si>
  <si>
    <t>外語學院</t>
  </si>
  <si>
    <t>英語系</t>
  </si>
  <si>
    <t>阿語系</t>
  </si>
  <si>
    <t>斯拉夫語系</t>
  </si>
  <si>
    <t>日語系</t>
  </si>
  <si>
    <t>韓語系</t>
  </si>
  <si>
    <t>土語系</t>
  </si>
  <si>
    <t>語言所</t>
  </si>
  <si>
    <t>歐語學程</t>
  </si>
  <si>
    <t>外文中心</t>
  </si>
  <si>
    <t>翻譯中心</t>
  </si>
  <si>
    <t>傳播學院</t>
  </si>
  <si>
    <t>新聞系</t>
  </si>
  <si>
    <t>廣告系</t>
  </si>
  <si>
    <t>廣電系</t>
  </si>
  <si>
    <t>國務院</t>
  </si>
  <si>
    <t>外交系</t>
  </si>
  <si>
    <t>東亞所</t>
  </si>
  <si>
    <t>俄研所</t>
  </si>
  <si>
    <t>教育學院</t>
  </si>
  <si>
    <t>教育系</t>
  </si>
  <si>
    <t>幼教所</t>
  </si>
  <si>
    <t>教政所</t>
  </si>
  <si>
    <t>師培中心</t>
  </si>
  <si>
    <t>教研中心</t>
  </si>
  <si>
    <t>國際關係研究中心</t>
  </si>
  <si>
    <t>選舉研究中心</t>
  </si>
  <si>
    <t>中國大陸研究中心</t>
  </si>
  <si>
    <r>
      <t>跨文化研究中心</t>
    </r>
    <r>
      <rPr>
        <sz val="11"/>
        <rFont val="Times New Roman"/>
        <family val="1"/>
      </rPr>
      <t xml:space="preserve"> </t>
    </r>
  </si>
  <si>
    <t>台灣研究中心</t>
  </si>
  <si>
    <t>創新與創造力教育中心</t>
  </si>
  <si>
    <t>第三部門研究中心</t>
  </si>
  <si>
    <t>原住民研究中心</t>
  </si>
  <si>
    <t>宗教研究中心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</si>
  <si>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計</t>
    </r>
  </si>
  <si>
    <t>資料統計日期：99年4月30日</t>
  </si>
  <si>
    <t>96年度教師及研究人員申請校外各項補助案學校配合款經費使用狀況</t>
  </si>
  <si>
    <t>資料統計日期：99年5月4日</t>
  </si>
  <si>
    <r>
      <t>96</t>
    </r>
    <r>
      <rPr>
        <sz val="12"/>
        <rFont val="標楷體"/>
        <family val="4"/>
      </rPr>
      <t>年度</t>
    </r>
  </si>
  <si>
    <t>96-98年度教師及研究人員申請校外各項補助案學校配合款經費使用狀況</t>
  </si>
  <si>
    <t>一級單位</t>
  </si>
  <si>
    <r>
      <t>跨文化研究中心</t>
    </r>
    <r>
      <rPr>
        <sz val="11"/>
        <rFont val="Times New Roman"/>
        <family val="1"/>
      </rPr>
      <t xml:space="preserve"> </t>
    </r>
  </si>
  <si>
    <t>社會科學學院</t>
  </si>
  <si>
    <t>法學院</t>
  </si>
  <si>
    <t>外國語文學院</t>
  </si>
  <si>
    <t>國際事務學院</t>
  </si>
  <si>
    <t>國際關係研究中心</t>
  </si>
  <si>
    <t>行政單位</t>
  </si>
  <si>
    <t>製表日期：99年5月4日</t>
  </si>
  <si>
    <r>
      <t>96</t>
    </r>
    <r>
      <rPr>
        <sz val="12"/>
        <rFont val="標楷體"/>
        <family val="4"/>
      </rPr>
      <t>年度</t>
    </r>
  </si>
  <si>
    <t>中國大陸研究中心</t>
  </si>
  <si>
    <t>宗教研究中心</t>
  </si>
  <si>
    <t>研發處</t>
  </si>
  <si>
    <t>資料修正日期：99年10月6日</t>
  </si>
  <si>
    <t>備註：新增3筆「歷史系唐啟華老師國科會書計畫（從99年移帳）、研發處教育部博士生出席國際會議配合款、北區外文中心第二年配合款」。</t>
  </si>
  <si>
    <t>備註：新增3筆「歷史系唐啟華老師國科會書計畫（從99年移帳）、研發處教育部博士生出席國際會議配合款、北區外文中心第二年配合款」。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</si>
</sst>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"/>
    <numFmt numFmtId="182" formatCode="0_ "/>
    <numFmt numFmtId="183" formatCode="#,##0_ "/>
    <numFmt numFmtId="184" formatCode="#,##0.00_ "/>
    <numFmt numFmtId="185" formatCode="m&quot;月&quot;d&quot;日&quot;"/>
    <numFmt numFmtId="186" formatCode="[$-404]AM/PM\ hh:mm:ss"/>
    <numFmt numFmtId="187" formatCode="yyyy/m/d;@"/>
    <numFmt numFmtId="188" formatCode="#,##0;[Red]#,##0"/>
    <numFmt numFmtId="189" formatCode="#,##0.00_);[Red]\(#,##0.00\)"/>
    <numFmt numFmtId="190" formatCode="0.0%"/>
  </numFmts>
  <fonts count="8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9"/>
      <name val="新細明體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8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7"/>
      <name val="標楷體"/>
      <family val="4"/>
    </font>
    <font>
      <b/>
      <sz val="18"/>
      <color indexed="10"/>
      <name val="標楷體"/>
      <family val="4"/>
    </font>
    <font>
      <b/>
      <sz val="12"/>
      <color indexed="18"/>
      <name val="標楷體"/>
      <family val="4"/>
    </font>
    <font>
      <b/>
      <sz val="12"/>
      <color indexed="12"/>
      <name val="標楷體"/>
      <family val="4"/>
    </font>
    <font>
      <sz val="10"/>
      <color indexed="8"/>
      <name val="標楷體"/>
      <family val="4"/>
    </font>
    <font>
      <b/>
      <sz val="10"/>
      <color indexed="12"/>
      <name val="標楷體"/>
      <family val="4"/>
    </font>
    <font>
      <b/>
      <sz val="12"/>
      <color indexed="18"/>
      <name val="新細明體"/>
      <family val="1"/>
    </font>
    <font>
      <sz val="12"/>
      <color indexed="14"/>
      <name val="標楷體"/>
      <family val="4"/>
    </font>
    <font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B050"/>
      <name val="標楷體"/>
      <family val="4"/>
    </font>
    <font>
      <sz val="12"/>
      <color rgb="FF0000FF"/>
      <name val="標楷體"/>
      <family val="4"/>
    </font>
    <font>
      <b/>
      <sz val="18"/>
      <color rgb="FFFF0000"/>
      <name val="標楷體"/>
      <family val="4"/>
    </font>
    <font>
      <sz val="12"/>
      <color rgb="FF0066FF"/>
      <name val="標楷體"/>
      <family val="4"/>
    </font>
    <font>
      <b/>
      <sz val="12"/>
      <color theme="3" tint="-0.24997000396251678"/>
      <name val="標楷體"/>
      <family val="4"/>
    </font>
    <font>
      <sz val="12"/>
      <name val="Calibri"/>
      <family val="1"/>
    </font>
    <font>
      <b/>
      <sz val="12"/>
      <color rgb="FF0066FF"/>
      <name val="標楷體"/>
      <family val="4"/>
    </font>
    <font>
      <b/>
      <sz val="12"/>
      <color rgb="FFFF0000"/>
      <name val="標楷體"/>
      <family val="4"/>
    </font>
    <font>
      <sz val="10"/>
      <color theme="1"/>
      <name val="標楷體"/>
      <family val="4"/>
    </font>
    <font>
      <b/>
      <sz val="10"/>
      <color rgb="FF0066FF"/>
      <name val="標楷體"/>
      <family val="4"/>
    </font>
    <font>
      <sz val="12"/>
      <color rgb="FF0000FF"/>
      <name val="新細明體"/>
      <family val="1"/>
    </font>
    <font>
      <b/>
      <sz val="12"/>
      <color theme="3" tint="-0.24997000396251678"/>
      <name val="新細明體"/>
      <family val="1"/>
    </font>
    <font>
      <sz val="12"/>
      <color rgb="FFCC00CC"/>
      <name val="標楷體"/>
      <family val="4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rgb="FF3366FF"/>
      </left>
      <right style="thin"/>
      <top style="thin"/>
      <bottom style="thin"/>
    </border>
    <border>
      <left style="thin"/>
      <right style="medium">
        <color rgb="FF3366FF"/>
      </right>
      <top style="thin"/>
      <bottom style="thin"/>
    </border>
    <border>
      <left style="medium">
        <color rgb="FF3366FF"/>
      </left>
      <right style="thin"/>
      <top>
        <color indexed="63"/>
      </top>
      <bottom>
        <color indexed="63"/>
      </bottom>
    </border>
    <border>
      <left style="thin"/>
      <right style="medium">
        <color rgb="FF3366FF"/>
      </right>
      <top>
        <color indexed="63"/>
      </top>
      <bottom>
        <color indexed="63"/>
      </bottom>
    </border>
    <border>
      <left style="medium">
        <color rgb="FF3366FF"/>
      </left>
      <right style="thin"/>
      <top style="medium"/>
      <bottom style="thin"/>
    </border>
    <border>
      <left style="medium">
        <color rgb="FF3366FF"/>
      </left>
      <right style="thin"/>
      <top>
        <color indexed="63"/>
      </top>
      <bottom style="thin"/>
    </border>
    <border>
      <left style="medium">
        <color rgb="FF3366FF"/>
      </left>
      <right style="thin"/>
      <top>
        <color indexed="63"/>
      </top>
      <bottom style="medium"/>
    </border>
    <border>
      <left style="thin"/>
      <right style="medium">
        <color rgb="FF3366FF"/>
      </right>
      <top style="medium"/>
      <bottom style="thin"/>
    </border>
    <border>
      <left style="thin"/>
      <right style="medium">
        <color rgb="FF3366FF"/>
      </right>
      <top>
        <color indexed="63"/>
      </top>
      <bottom style="thin"/>
    </border>
    <border>
      <left style="thin"/>
      <right style="medium">
        <color rgb="FF3366FF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3366FF"/>
      </left>
      <right>
        <color indexed="63"/>
      </right>
      <top style="thin"/>
      <bottom>
        <color indexed="63"/>
      </bottom>
    </border>
    <border>
      <left style="medium">
        <color rgb="FF3366FF"/>
      </left>
      <right>
        <color indexed="63"/>
      </right>
      <top>
        <color indexed="63"/>
      </top>
      <bottom style="thin"/>
    </border>
    <border>
      <left style="medium">
        <color rgb="FF3366FF"/>
      </left>
      <right>
        <color indexed="63"/>
      </right>
      <top style="medium">
        <color rgb="FF3366FF"/>
      </top>
      <bottom>
        <color indexed="63"/>
      </bottom>
    </border>
    <border>
      <left>
        <color indexed="63"/>
      </left>
      <right style="medium">
        <color rgb="FF3366FF"/>
      </right>
      <top style="medium">
        <color rgb="FF3366FF"/>
      </top>
      <bottom>
        <color indexed="63"/>
      </bottom>
    </border>
    <border>
      <left>
        <color indexed="63"/>
      </left>
      <right style="medium">
        <color rgb="FF3366FF"/>
      </right>
      <top>
        <color indexed="63"/>
      </top>
      <bottom style="thin"/>
    </border>
    <border>
      <left style="thin"/>
      <right style="medium">
        <color rgb="FF3366FF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5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Alignment="1">
      <alignment horizontal="left" vertical="center"/>
    </xf>
    <xf numFmtId="190" fontId="2" fillId="0" borderId="1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10" xfId="0" applyNumberFormat="1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1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 wrapText="1"/>
    </xf>
    <xf numFmtId="18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 indent="1"/>
    </xf>
    <xf numFmtId="177" fontId="3" fillId="0" borderId="13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3" fontId="3" fillId="0" borderId="13" xfId="0" applyNumberFormat="1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center" indent="1"/>
    </xf>
    <xf numFmtId="177" fontId="3" fillId="0" borderId="14" xfId="0" applyNumberFormat="1" applyFont="1" applyFill="1" applyBorder="1" applyAlignment="1">
      <alignment horizontal="right" vertical="center" indent="1"/>
    </xf>
    <xf numFmtId="177" fontId="3" fillId="0" borderId="17" xfId="0" applyNumberFormat="1" applyFont="1" applyFill="1" applyBorder="1" applyAlignment="1">
      <alignment horizontal="right" vertical="center" indent="1"/>
    </xf>
    <xf numFmtId="3" fontId="13" fillId="0" borderId="15" xfId="0" applyNumberFormat="1" applyFont="1" applyFill="1" applyBorder="1" applyAlignment="1">
      <alignment horizontal="right" vertical="center" indent="1"/>
    </xf>
    <xf numFmtId="3" fontId="13" fillId="0" borderId="18" xfId="0" applyNumberFormat="1" applyFont="1" applyFill="1" applyBorder="1" applyAlignment="1">
      <alignment horizontal="right" vertical="center" indent="1"/>
    </xf>
    <xf numFmtId="177" fontId="3" fillId="0" borderId="11" xfId="0" applyNumberFormat="1" applyFont="1" applyFill="1" applyBorder="1" applyAlignment="1">
      <alignment horizontal="right" vertical="center" indent="1"/>
    </xf>
    <xf numFmtId="177" fontId="3" fillId="0" borderId="19" xfId="0" applyNumberFormat="1" applyFont="1" applyFill="1" applyBorder="1" applyAlignment="1">
      <alignment horizontal="right" vertical="center" indent="1"/>
    </xf>
    <xf numFmtId="3" fontId="3" fillId="0" borderId="14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right" vertical="center" indent="1"/>
    </xf>
    <xf numFmtId="183" fontId="3" fillId="0" borderId="11" xfId="0" applyNumberFormat="1" applyFont="1" applyFill="1" applyBorder="1" applyAlignment="1">
      <alignment horizontal="right" vertical="center" indent="1"/>
    </xf>
    <xf numFmtId="183" fontId="3" fillId="0" borderId="19" xfId="0" applyNumberFormat="1" applyFont="1" applyFill="1" applyBorder="1" applyAlignment="1">
      <alignment horizontal="right" vertical="center" indent="1"/>
    </xf>
    <xf numFmtId="183" fontId="3" fillId="0" borderId="10" xfId="0" applyNumberFormat="1" applyFont="1" applyFill="1" applyBorder="1" applyAlignment="1">
      <alignment horizontal="right" vertical="center" indent="1"/>
    </xf>
    <xf numFmtId="183" fontId="3" fillId="0" borderId="13" xfId="0" applyNumberFormat="1" applyFont="1" applyFill="1" applyBorder="1" applyAlignment="1">
      <alignment horizontal="right" vertical="center" indent="1"/>
    </xf>
    <xf numFmtId="183" fontId="3" fillId="0" borderId="14" xfId="0" applyNumberFormat="1" applyFont="1" applyFill="1" applyBorder="1" applyAlignment="1">
      <alignment horizontal="right" vertical="center" indent="1"/>
    </xf>
    <xf numFmtId="183" fontId="3" fillId="0" borderId="17" xfId="0" applyNumberFormat="1" applyFont="1" applyFill="1" applyBorder="1" applyAlignment="1">
      <alignment horizontal="right" vertical="center" indent="1"/>
    </xf>
    <xf numFmtId="19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83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90" fontId="2" fillId="0" borderId="14" xfId="0" applyNumberFormat="1" applyFont="1" applyBorder="1" applyAlignment="1">
      <alignment vertical="center"/>
    </xf>
    <xf numFmtId="190" fontId="2" fillId="0" borderId="14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190" fontId="2" fillId="0" borderId="12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33" borderId="21" xfId="46" applyFont="1" applyFill="1" applyBorder="1" applyAlignment="1">
      <alignment horizontal="center" vertical="center"/>
    </xf>
    <xf numFmtId="0" fontId="11" fillId="33" borderId="21" xfId="46" applyFont="1" applyFill="1" applyBorder="1" applyAlignment="1">
      <alignment vertical="center" wrapText="1"/>
    </xf>
    <xf numFmtId="183" fontId="11" fillId="33" borderId="21" xfId="46" applyNumberFormat="1" applyFont="1" applyFill="1" applyBorder="1" applyAlignment="1">
      <alignment vertical="center"/>
    </xf>
    <xf numFmtId="49" fontId="11" fillId="33" borderId="21" xfId="46" applyNumberFormat="1" applyFont="1" applyFill="1" applyBorder="1" applyAlignment="1">
      <alignment horizontal="left" vertical="center"/>
    </xf>
    <xf numFmtId="0" fontId="11" fillId="33" borderId="22" xfId="46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1" fillId="20" borderId="10" xfId="38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83" fontId="2" fillId="0" borderId="11" xfId="0" applyNumberFormat="1" applyFont="1" applyBorder="1" applyAlignment="1">
      <alignment vertical="center"/>
    </xf>
    <xf numFmtId="190" fontId="2" fillId="0" borderId="11" xfId="0" applyNumberFormat="1" applyFont="1" applyBorder="1" applyAlignment="1">
      <alignment horizontal="right" vertical="center"/>
    </xf>
    <xf numFmtId="0" fontId="51" fillId="20" borderId="23" xfId="38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183" fontId="2" fillId="0" borderId="24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90" fontId="2" fillId="0" borderId="24" xfId="0" applyNumberFormat="1" applyFont="1" applyBorder="1" applyAlignment="1">
      <alignment vertical="center"/>
    </xf>
    <xf numFmtId="190" fontId="2" fillId="0" borderId="24" xfId="0" applyNumberFormat="1" applyFont="1" applyBorder="1" applyAlignment="1">
      <alignment horizontal="right" vertical="center"/>
    </xf>
    <xf numFmtId="0" fontId="51" fillId="20" borderId="25" xfId="38" applyBorder="1" applyAlignment="1">
      <alignment horizontal="center" vertical="center"/>
    </xf>
    <xf numFmtId="0" fontId="51" fillId="20" borderId="26" xfId="38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183" fontId="2" fillId="0" borderId="27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90" fontId="2" fillId="0" borderId="27" xfId="0" applyNumberFormat="1" applyFont="1" applyBorder="1" applyAlignment="1">
      <alignment vertical="center"/>
    </xf>
    <xf numFmtId="190" fontId="2" fillId="0" borderId="27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vertical="center"/>
    </xf>
    <xf numFmtId="190" fontId="2" fillId="0" borderId="29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64" fillId="32" borderId="23" xfId="63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4" fillId="32" borderId="25" xfId="63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4" fillId="32" borderId="26" xfId="63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90" fontId="2" fillId="0" borderId="28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53" fillId="21" borderId="23" xfId="4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3" fillId="21" borderId="25" xfId="40" applyBorder="1" applyAlignment="1">
      <alignment horizontal="center" vertical="center"/>
    </xf>
    <xf numFmtId="0" fontId="53" fillId="21" borderId="26" xfId="40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 wrapText="1"/>
    </xf>
    <xf numFmtId="177" fontId="66" fillId="0" borderId="33" xfId="0" applyNumberFormat="1" applyFont="1" applyBorder="1" applyAlignment="1">
      <alignment vertical="center"/>
    </xf>
    <xf numFmtId="177" fontId="66" fillId="0" borderId="34" xfId="0" applyNumberFormat="1" applyFont="1" applyBorder="1" applyAlignment="1">
      <alignment vertical="center"/>
    </xf>
    <xf numFmtId="177" fontId="66" fillId="0" borderId="35" xfId="0" applyNumberFormat="1" applyFont="1" applyBorder="1" applyAlignment="1">
      <alignment vertical="center"/>
    </xf>
    <xf numFmtId="177" fontId="66" fillId="0" borderId="36" xfId="0" applyNumberFormat="1" applyFont="1" applyBorder="1" applyAlignment="1">
      <alignment vertical="center"/>
    </xf>
    <xf numFmtId="0" fontId="51" fillId="20" borderId="14" xfId="38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8" fillId="0" borderId="37" xfId="0" applyFont="1" applyFill="1" applyBorder="1" applyAlignment="1">
      <alignment horizontal="center" vertical="center" wrapText="1"/>
    </xf>
    <xf numFmtId="190" fontId="68" fillId="0" borderId="38" xfId="0" applyNumberFormat="1" applyFont="1" applyFill="1" applyBorder="1" applyAlignment="1">
      <alignment horizontal="center" vertical="center" wrapText="1"/>
    </xf>
    <xf numFmtId="177" fontId="66" fillId="0" borderId="39" xfId="0" applyNumberFormat="1" applyFont="1" applyBorder="1" applyAlignment="1">
      <alignment vertical="center"/>
    </xf>
    <xf numFmtId="190" fontId="66" fillId="0" borderId="40" xfId="0" applyNumberFormat="1" applyFont="1" applyBorder="1" applyAlignment="1">
      <alignment vertical="center"/>
    </xf>
    <xf numFmtId="177" fontId="66" fillId="0" borderId="41" xfId="0" applyNumberFormat="1" applyFont="1" applyBorder="1" applyAlignment="1">
      <alignment vertical="center"/>
    </xf>
    <xf numFmtId="177" fontId="66" fillId="0" borderId="42" xfId="0" applyNumberFormat="1" applyFont="1" applyBorder="1" applyAlignment="1">
      <alignment vertical="center"/>
    </xf>
    <xf numFmtId="177" fontId="66" fillId="0" borderId="43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90" fontId="2" fillId="0" borderId="4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90" fontId="2" fillId="0" borderId="45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190" fontId="2" fillId="0" borderId="46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190" fontId="2" fillId="0" borderId="4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90" fontId="66" fillId="0" borderId="44" xfId="0" applyNumberFormat="1" applyFont="1" applyBorder="1" applyAlignment="1">
      <alignment horizontal="right" vertical="center"/>
    </xf>
    <xf numFmtId="190" fontId="66" fillId="0" borderId="45" xfId="0" applyNumberFormat="1" applyFont="1" applyBorder="1" applyAlignment="1">
      <alignment horizontal="right" vertical="center"/>
    </xf>
    <xf numFmtId="190" fontId="66" fillId="0" borderId="46" xfId="0" applyNumberFormat="1" applyFont="1" applyBorder="1" applyAlignment="1">
      <alignment horizontal="right" vertical="center"/>
    </xf>
    <xf numFmtId="0" fontId="66" fillId="0" borderId="47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69" fillId="0" borderId="0" xfId="0" applyFont="1" applyAlignment="1">
      <alignment horizontal="left" vertical="center"/>
    </xf>
    <xf numFmtId="190" fontId="68" fillId="0" borderId="20" xfId="0" applyNumberFormat="1" applyFont="1" applyFill="1" applyBorder="1" applyAlignment="1">
      <alignment horizontal="center" vertical="center" wrapText="1"/>
    </xf>
    <xf numFmtId="190" fontId="66" fillId="0" borderId="47" xfId="0" applyNumberFormat="1" applyFont="1" applyBorder="1" applyAlignment="1">
      <alignment vertical="center"/>
    </xf>
    <xf numFmtId="190" fontId="66" fillId="0" borderId="48" xfId="0" applyNumberFormat="1" applyFont="1" applyBorder="1" applyAlignment="1">
      <alignment vertical="center"/>
    </xf>
    <xf numFmtId="190" fontId="66" fillId="0" borderId="30" xfId="0" applyNumberFormat="1" applyFont="1" applyBorder="1" applyAlignment="1">
      <alignment vertical="center"/>
    </xf>
    <xf numFmtId="190" fontId="66" fillId="0" borderId="29" xfId="0" applyNumberFormat="1" applyFont="1" applyBorder="1" applyAlignment="1">
      <alignment vertical="center"/>
    </xf>
    <xf numFmtId="190" fontId="66" fillId="0" borderId="48" xfId="0" applyNumberFormat="1" applyFont="1" applyBorder="1" applyAlignment="1">
      <alignment horizontal="right" vertical="center"/>
    </xf>
    <xf numFmtId="0" fontId="6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183" fontId="2" fillId="0" borderId="12" xfId="0" applyNumberFormat="1" applyFont="1" applyBorder="1" applyAlignment="1">
      <alignment vertical="center"/>
    </xf>
    <xf numFmtId="190" fontId="2" fillId="0" borderId="12" xfId="0" applyNumberFormat="1" applyFont="1" applyBorder="1" applyAlignment="1">
      <alignment horizontal="right" vertical="center"/>
    </xf>
    <xf numFmtId="0" fontId="70" fillId="0" borderId="47" xfId="0" applyFont="1" applyBorder="1" applyAlignment="1">
      <alignment vertical="center" wrapText="1"/>
    </xf>
    <xf numFmtId="0" fontId="11" fillId="34" borderId="49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vertical="center" wrapText="1"/>
    </xf>
    <xf numFmtId="183" fontId="11" fillId="34" borderId="49" xfId="0" applyNumberFormat="1" applyFont="1" applyFill="1" applyBorder="1" applyAlignment="1">
      <alignment vertical="center"/>
    </xf>
    <xf numFmtId="0" fontId="11" fillId="34" borderId="49" xfId="0" applyFont="1" applyFill="1" applyBorder="1" applyAlignment="1">
      <alignment vertical="center"/>
    </xf>
    <xf numFmtId="183" fontId="71" fillId="34" borderId="49" xfId="0" applyNumberFormat="1" applyFont="1" applyFill="1" applyBorder="1" applyAlignment="1">
      <alignment vertical="center"/>
    </xf>
    <xf numFmtId="183" fontId="71" fillId="34" borderId="32" xfId="0" applyNumberFormat="1" applyFont="1" applyFill="1" applyBorder="1" applyAlignment="1">
      <alignment vertical="center"/>
    </xf>
    <xf numFmtId="0" fontId="71" fillId="0" borderId="10" xfId="0" applyFont="1" applyFill="1" applyBorder="1" applyAlignment="1">
      <alignment horizontal="center" vertical="center" wrapText="1"/>
    </xf>
    <xf numFmtId="190" fontId="71" fillId="0" borderId="10" xfId="0" applyNumberFormat="1" applyFont="1" applyFill="1" applyBorder="1" applyAlignment="1">
      <alignment horizontal="center" vertical="center" wrapText="1"/>
    </xf>
    <xf numFmtId="177" fontId="71" fillId="0" borderId="14" xfId="0" applyNumberFormat="1" applyFont="1" applyBorder="1" applyAlignment="1">
      <alignment vertical="center"/>
    </xf>
    <xf numFmtId="177" fontId="71" fillId="0" borderId="24" xfId="0" applyNumberFormat="1" applyFont="1" applyBorder="1" applyAlignment="1">
      <alignment vertical="center"/>
    </xf>
    <xf numFmtId="177" fontId="71" fillId="0" borderId="10" xfId="0" applyNumberFormat="1" applyFont="1" applyBorder="1" applyAlignment="1">
      <alignment vertical="center"/>
    </xf>
    <xf numFmtId="177" fontId="71" fillId="0" borderId="27" xfId="0" applyNumberFormat="1" applyFont="1" applyBorder="1" applyAlignment="1">
      <alignment vertical="center"/>
    </xf>
    <xf numFmtId="177" fontId="71" fillId="0" borderId="11" xfId="0" applyNumberFormat="1" applyFont="1" applyBorder="1" applyAlignment="1">
      <alignment vertical="center"/>
    </xf>
    <xf numFmtId="177" fontId="71" fillId="0" borderId="12" xfId="0" applyNumberFormat="1" applyFont="1" applyBorder="1" applyAlignment="1">
      <alignment vertical="center"/>
    </xf>
    <xf numFmtId="0" fontId="72" fillId="0" borderId="10" xfId="38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83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7" fontId="73" fillId="0" borderId="10" xfId="0" applyNumberFormat="1" applyFont="1" applyBorder="1" applyAlignment="1">
      <alignment vertical="center"/>
    </xf>
    <xf numFmtId="177" fontId="73" fillId="0" borderId="10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183" fontId="2" fillId="0" borderId="14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90" fontId="2" fillId="0" borderId="14" xfId="0" applyNumberFormat="1" applyFont="1" applyFill="1" applyBorder="1" applyAlignment="1">
      <alignment vertical="center"/>
    </xf>
    <xf numFmtId="190" fontId="2" fillId="0" borderId="14" xfId="0" applyNumberFormat="1" applyFont="1" applyFill="1" applyBorder="1" applyAlignment="1">
      <alignment horizontal="right" vertical="center"/>
    </xf>
    <xf numFmtId="177" fontId="73" fillId="0" borderId="14" xfId="0" applyNumberFormat="1" applyFont="1" applyFill="1" applyBorder="1" applyAlignment="1">
      <alignment vertical="center"/>
    </xf>
    <xf numFmtId="9" fontId="74" fillId="0" borderId="14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9" fontId="7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77" fontId="76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190" fontId="71" fillId="0" borderId="31" xfId="0" applyNumberFormat="1" applyFont="1" applyBorder="1" applyAlignment="1">
      <alignment horizontal="right" vertical="center"/>
    </xf>
    <xf numFmtId="190" fontId="71" fillId="0" borderId="48" xfId="0" applyNumberFormat="1" applyFont="1" applyBorder="1" applyAlignment="1">
      <alignment horizontal="right" vertical="center"/>
    </xf>
    <xf numFmtId="190" fontId="71" fillId="0" borderId="20" xfId="0" applyNumberFormat="1" applyFont="1" applyBorder="1" applyAlignment="1">
      <alignment horizontal="right" vertical="center"/>
    </xf>
    <xf numFmtId="190" fontId="71" fillId="0" borderId="50" xfId="0" applyNumberFormat="1" applyFont="1" applyBorder="1" applyAlignment="1">
      <alignment horizontal="right" vertical="center"/>
    </xf>
    <xf numFmtId="190" fontId="71" fillId="0" borderId="48" xfId="0" applyNumberFormat="1" applyFont="1" applyBorder="1" applyAlignment="1">
      <alignment vertical="center"/>
    </xf>
    <xf numFmtId="190" fontId="71" fillId="0" borderId="20" xfId="0" applyNumberFormat="1" applyFont="1" applyBorder="1" applyAlignment="1">
      <alignment vertical="center"/>
    </xf>
    <xf numFmtId="190" fontId="71" fillId="0" borderId="50" xfId="0" applyNumberFormat="1" applyFont="1" applyBorder="1" applyAlignment="1">
      <alignment vertical="center"/>
    </xf>
    <xf numFmtId="190" fontId="71" fillId="0" borderId="30" xfId="0" applyNumberFormat="1" applyFont="1" applyBorder="1" applyAlignment="1">
      <alignment vertical="center"/>
    </xf>
    <xf numFmtId="190" fontId="71" fillId="0" borderId="31" xfId="0" applyNumberFormat="1" applyFont="1" applyBorder="1" applyAlignment="1">
      <alignment vertical="center"/>
    </xf>
    <xf numFmtId="190" fontId="71" fillId="0" borderId="47" xfId="0" applyNumberFormat="1" applyFont="1" applyBorder="1" applyAlignment="1">
      <alignment vertical="center"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177" fontId="3" fillId="0" borderId="10" xfId="33" applyNumberFormat="1" applyFont="1" applyFill="1" applyBorder="1" applyAlignment="1">
      <alignment horizontal="center" vertical="center"/>
      <protection/>
    </xf>
    <xf numFmtId="177" fontId="3" fillId="0" borderId="10" xfId="33" applyNumberFormat="1" applyFont="1" applyFill="1" applyBorder="1" applyAlignment="1">
      <alignment horizontal="right" vertical="center" indent="1"/>
      <protection/>
    </xf>
    <xf numFmtId="177" fontId="3" fillId="0" borderId="13" xfId="33" applyNumberFormat="1" applyFont="1" applyFill="1" applyBorder="1" applyAlignment="1">
      <alignment horizontal="right" vertical="center" indent="1"/>
      <protection/>
    </xf>
    <xf numFmtId="3" fontId="3" fillId="0" borderId="10" xfId="33" applyNumberFormat="1" applyFont="1" applyFill="1" applyBorder="1" applyAlignment="1">
      <alignment horizontal="right" vertical="center" indent="1"/>
      <protection/>
    </xf>
    <xf numFmtId="3" fontId="3" fillId="0" borderId="13" xfId="33" applyNumberFormat="1" applyFont="1" applyFill="1" applyBorder="1" applyAlignment="1">
      <alignment horizontal="right" vertical="center" indent="1"/>
      <protection/>
    </xf>
    <xf numFmtId="0" fontId="3" fillId="0" borderId="10" xfId="33" applyFont="1" applyFill="1" applyBorder="1" applyAlignment="1">
      <alignment horizontal="right" vertical="center" indent="1"/>
      <protection/>
    </xf>
    <xf numFmtId="183" fontId="3" fillId="0" borderId="10" xfId="33" applyNumberFormat="1" applyFont="1" applyFill="1" applyBorder="1" applyAlignment="1">
      <alignment horizontal="right" vertical="center" indent="1"/>
      <protection/>
    </xf>
    <xf numFmtId="183" fontId="3" fillId="0" borderId="13" xfId="33" applyNumberFormat="1" applyFont="1" applyFill="1" applyBorder="1" applyAlignment="1">
      <alignment horizontal="right" vertical="center" indent="1"/>
      <protection/>
    </xf>
    <xf numFmtId="0" fontId="14" fillId="0" borderId="14" xfId="33" applyFont="1" applyFill="1" applyBorder="1" applyAlignment="1">
      <alignment horizontal="center" vertical="center"/>
      <protection/>
    </xf>
    <xf numFmtId="177" fontId="3" fillId="0" borderId="14" xfId="33" applyNumberFormat="1" applyFont="1" applyFill="1" applyBorder="1" applyAlignment="1">
      <alignment horizontal="center" vertical="center"/>
      <protection/>
    </xf>
    <xf numFmtId="177" fontId="3" fillId="0" borderId="14" xfId="33" applyNumberFormat="1" applyFont="1" applyFill="1" applyBorder="1" applyAlignment="1">
      <alignment horizontal="right" vertical="center" indent="1"/>
      <protection/>
    </xf>
    <xf numFmtId="177" fontId="3" fillId="0" borderId="17" xfId="33" applyNumberFormat="1" applyFont="1" applyFill="1" applyBorder="1" applyAlignment="1">
      <alignment horizontal="right" vertical="center" indent="1"/>
      <protection/>
    </xf>
    <xf numFmtId="0" fontId="16" fillId="0" borderId="16" xfId="33" applyFont="1" applyFill="1" applyBorder="1" applyAlignment="1">
      <alignment horizontal="center" vertical="center"/>
      <protection/>
    </xf>
    <xf numFmtId="3" fontId="13" fillId="0" borderId="15" xfId="33" applyNumberFormat="1" applyFont="1" applyFill="1" applyBorder="1" applyAlignment="1">
      <alignment horizontal="center" vertical="center"/>
      <protection/>
    </xf>
    <xf numFmtId="3" fontId="13" fillId="0" borderId="15" xfId="33" applyNumberFormat="1" applyFont="1" applyFill="1" applyBorder="1" applyAlignment="1">
      <alignment horizontal="right" vertical="center" indent="1"/>
      <protection/>
    </xf>
    <xf numFmtId="3" fontId="13" fillId="0" borderId="18" xfId="33" applyNumberFormat="1" applyFont="1" applyFill="1" applyBorder="1" applyAlignment="1">
      <alignment horizontal="right" vertical="center" indent="1"/>
      <protection/>
    </xf>
    <xf numFmtId="0" fontId="14" fillId="0" borderId="11" xfId="33" applyFont="1" applyFill="1" applyBorder="1" applyAlignment="1">
      <alignment horizontal="center" vertical="center"/>
      <protection/>
    </xf>
    <xf numFmtId="177" fontId="3" fillId="0" borderId="11" xfId="33" applyNumberFormat="1" applyFont="1" applyFill="1" applyBorder="1" applyAlignment="1">
      <alignment horizontal="center" vertical="center"/>
      <protection/>
    </xf>
    <xf numFmtId="177" fontId="3" fillId="0" borderId="11" xfId="33" applyNumberFormat="1" applyFont="1" applyFill="1" applyBorder="1" applyAlignment="1">
      <alignment horizontal="right" vertical="center" indent="1"/>
      <protection/>
    </xf>
    <xf numFmtId="177" fontId="3" fillId="0" borderId="19" xfId="33" applyNumberFormat="1" applyFont="1" applyFill="1" applyBorder="1" applyAlignment="1">
      <alignment horizontal="right" vertical="center" inden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3" fontId="3" fillId="0" borderId="14" xfId="33" applyNumberFormat="1" applyFont="1" applyFill="1" applyBorder="1" applyAlignment="1">
      <alignment horizontal="right" vertical="center" indent="1"/>
      <protection/>
    </xf>
    <xf numFmtId="0" fontId="3" fillId="0" borderId="14" xfId="33" applyFont="1" applyFill="1" applyBorder="1" applyAlignment="1">
      <alignment horizontal="right" vertical="center" indent="1"/>
      <protection/>
    </xf>
    <xf numFmtId="3" fontId="3" fillId="0" borderId="17" xfId="33" applyNumberFormat="1" applyFont="1" applyFill="1" applyBorder="1" applyAlignment="1">
      <alignment horizontal="right" vertical="center" indent="1"/>
      <protection/>
    </xf>
    <xf numFmtId="0" fontId="12" fillId="0" borderId="10" xfId="33" applyFont="1" applyFill="1" applyBorder="1" applyAlignment="1">
      <alignment horizontal="center" vertical="center" wrapText="1"/>
      <protection/>
    </xf>
    <xf numFmtId="0" fontId="14" fillId="0" borderId="14" xfId="33" applyFont="1" applyFill="1" applyBorder="1" applyAlignment="1">
      <alignment horizontal="center" vertical="center" wrapText="1"/>
      <protection/>
    </xf>
    <xf numFmtId="183" fontId="2" fillId="0" borderId="10" xfId="34" applyNumberFormat="1" applyFont="1" applyBorder="1" applyAlignment="1">
      <alignment horizontal="right" vertical="center" indent="1"/>
      <protection/>
    </xf>
    <xf numFmtId="177" fontId="2" fillId="0" borderId="10" xfId="34" applyNumberFormat="1" applyFont="1" applyBorder="1" applyAlignment="1">
      <alignment horizontal="right" vertical="center" indent="1"/>
      <protection/>
    </xf>
    <xf numFmtId="177" fontId="2" fillId="0" borderId="13" xfId="34" applyNumberFormat="1" applyFont="1" applyBorder="1" applyAlignment="1">
      <alignment horizontal="right" vertical="center" indent="1"/>
      <protection/>
    </xf>
    <xf numFmtId="0" fontId="14" fillId="0" borderId="12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14" fillId="0" borderId="14" xfId="33" applyFont="1" applyFill="1" applyBorder="1" applyAlignment="1">
      <alignment horizontal="center" vertical="center" shrinkToFit="1"/>
      <protection/>
    </xf>
    <xf numFmtId="0" fontId="14" fillId="0" borderId="10" xfId="33" applyFont="1" applyFill="1" applyBorder="1" applyAlignment="1">
      <alignment horizontal="center" vertical="center" shrinkToFit="1"/>
      <protection/>
    </xf>
    <xf numFmtId="0" fontId="0" fillId="0" borderId="0" xfId="33" applyBorder="1">
      <alignment vertical="center"/>
      <protection/>
    </xf>
    <xf numFmtId="0" fontId="3" fillId="0" borderId="13" xfId="33" applyFont="1" applyFill="1" applyBorder="1" applyAlignment="1">
      <alignment horizontal="right" vertical="center" indent="1"/>
      <protection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183" fontId="3" fillId="0" borderId="11" xfId="33" applyNumberFormat="1" applyFont="1" applyFill="1" applyBorder="1" applyAlignment="1">
      <alignment horizontal="right" vertical="center" indent="1"/>
      <protection/>
    </xf>
    <xf numFmtId="183" fontId="3" fillId="0" borderId="19" xfId="33" applyNumberFormat="1" applyFont="1" applyFill="1" applyBorder="1" applyAlignment="1">
      <alignment horizontal="right" vertical="center" indent="1"/>
      <protection/>
    </xf>
    <xf numFmtId="183" fontId="3" fillId="0" borderId="14" xfId="33" applyNumberFormat="1" applyFont="1" applyFill="1" applyBorder="1" applyAlignment="1">
      <alignment horizontal="right" vertical="center" indent="1"/>
      <protection/>
    </xf>
    <xf numFmtId="183" fontId="3" fillId="0" borderId="17" xfId="33" applyNumberFormat="1" applyFont="1" applyFill="1" applyBorder="1" applyAlignment="1">
      <alignment horizontal="right" vertical="center" indent="1"/>
      <protection/>
    </xf>
    <xf numFmtId="3" fontId="3" fillId="0" borderId="11" xfId="33" applyNumberFormat="1" applyFont="1" applyFill="1" applyBorder="1" applyAlignment="1">
      <alignment horizontal="right" vertical="center" indent="1"/>
      <protection/>
    </xf>
    <xf numFmtId="3" fontId="3" fillId="0" borderId="19" xfId="33" applyNumberFormat="1" applyFont="1" applyFill="1" applyBorder="1" applyAlignment="1">
      <alignment horizontal="right" vertical="center" indent="1"/>
      <protection/>
    </xf>
    <xf numFmtId="183" fontId="2" fillId="0" borderId="19" xfId="34" applyNumberFormat="1" applyFont="1" applyBorder="1" applyAlignment="1">
      <alignment horizontal="right" vertical="center" indent="1"/>
      <protection/>
    </xf>
    <xf numFmtId="0" fontId="2" fillId="0" borderId="0" xfId="33" applyFont="1">
      <alignment vertical="center"/>
      <protection/>
    </xf>
    <xf numFmtId="0" fontId="0" fillId="0" borderId="0" xfId="33">
      <alignment vertical="center"/>
      <protection/>
    </xf>
    <xf numFmtId="0" fontId="2" fillId="0" borderId="20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right" vertical="center" indent="1"/>
    </xf>
    <xf numFmtId="3" fontId="3" fillId="0" borderId="20" xfId="0" applyNumberFormat="1" applyFont="1" applyFill="1" applyBorder="1" applyAlignment="1">
      <alignment horizontal="right" vertical="center" indent="1"/>
    </xf>
    <xf numFmtId="177" fontId="3" fillId="0" borderId="31" xfId="0" applyNumberFormat="1" applyFont="1" applyFill="1" applyBorder="1" applyAlignment="1">
      <alignment horizontal="right" vertical="center" indent="1"/>
    </xf>
    <xf numFmtId="3" fontId="13" fillId="0" borderId="51" xfId="0" applyNumberFormat="1" applyFont="1" applyFill="1" applyBorder="1" applyAlignment="1">
      <alignment horizontal="right" vertical="center" indent="1"/>
    </xf>
    <xf numFmtId="177" fontId="3" fillId="0" borderId="30" xfId="0" applyNumberFormat="1" applyFont="1" applyFill="1" applyBorder="1" applyAlignment="1">
      <alignment horizontal="right" vertical="center" indent="1"/>
    </xf>
    <xf numFmtId="3" fontId="3" fillId="0" borderId="31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right" vertical="center" indent="1"/>
    </xf>
    <xf numFmtId="183" fontId="3" fillId="0" borderId="30" xfId="0" applyNumberFormat="1" applyFont="1" applyFill="1" applyBorder="1" applyAlignment="1">
      <alignment horizontal="right" vertical="center" indent="1"/>
    </xf>
    <xf numFmtId="183" fontId="3" fillId="0" borderId="20" xfId="0" applyNumberFormat="1" applyFont="1" applyFill="1" applyBorder="1" applyAlignment="1">
      <alignment horizontal="right" vertical="center" indent="1"/>
    </xf>
    <xf numFmtId="183" fontId="3" fillId="0" borderId="31" xfId="0" applyNumberFormat="1" applyFont="1" applyFill="1" applyBorder="1" applyAlignment="1">
      <alignment horizontal="right" vertical="center" indent="1"/>
    </xf>
    <xf numFmtId="0" fontId="0" fillId="0" borderId="47" xfId="33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33" applyFont="1" applyAlignment="1">
      <alignment vertical="center"/>
      <protection/>
    </xf>
    <xf numFmtId="0" fontId="0" fillId="0" borderId="0" xfId="0" applyAlignment="1">
      <alignment horizontal="right" vertical="center" indent="1"/>
    </xf>
    <xf numFmtId="0" fontId="0" fillId="0" borderId="0" xfId="33" applyAlignment="1">
      <alignment horizontal="right" vertical="center" indent="1"/>
      <protection/>
    </xf>
    <xf numFmtId="3" fontId="13" fillId="0" borderId="10" xfId="33" applyNumberFormat="1" applyFont="1" applyFill="1" applyBorder="1" applyAlignment="1">
      <alignment horizontal="center" vertical="center"/>
      <protection/>
    </xf>
    <xf numFmtId="0" fontId="3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177" fontId="3" fillId="0" borderId="52" xfId="0" applyNumberFormat="1" applyFont="1" applyFill="1" applyBorder="1" applyAlignment="1">
      <alignment horizontal="center" vertical="center"/>
    </xf>
    <xf numFmtId="3" fontId="13" fillId="0" borderId="53" xfId="0" applyNumberFormat="1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47" xfId="33" applyBorder="1">
      <alignment vertical="center"/>
      <protection/>
    </xf>
    <xf numFmtId="183" fontId="2" fillId="0" borderId="11" xfId="34" applyNumberFormat="1" applyFont="1" applyBorder="1" applyAlignment="1">
      <alignment horizontal="right" vertical="center" indent="1"/>
      <protection/>
    </xf>
    <xf numFmtId="3" fontId="3" fillId="0" borderId="52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indent="1"/>
    </xf>
    <xf numFmtId="3" fontId="2" fillId="0" borderId="13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3" fillId="0" borderId="14" xfId="33" applyNumberFormat="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right" vertical="center" inden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right" vertical="center" wrapText="1" indent="1"/>
    </xf>
    <xf numFmtId="177" fontId="3" fillId="0" borderId="17" xfId="33" applyNumberFormat="1" applyFont="1" applyFill="1" applyBorder="1" applyAlignment="1">
      <alignment horizontal="right" vertical="center" wrapText="1" indent="1"/>
      <protection/>
    </xf>
    <xf numFmtId="177" fontId="2" fillId="0" borderId="13" xfId="0" applyNumberFormat="1" applyFont="1" applyBorder="1" applyAlignment="1">
      <alignment vertical="center"/>
    </xf>
    <xf numFmtId="0" fontId="11" fillId="33" borderId="54" xfId="46" applyFont="1" applyFill="1" applyBorder="1" applyAlignment="1">
      <alignment horizontal="left" vertical="center"/>
    </xf>
    <xf numFmtId="0" fontId="11" fillId="33" borderId="21" xfId="46" applyFont="1" applyFill="1" applyBorder="1" applyAlignment="1">
      <alignment horizontal="left" vertical="center"/>
    </xf>
    <xf numFmtId="0" fontId="0" fillId="33" borderId="21" xfId="46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68" fillId="0" borderId="55" xfId="0" applyFont="1" applyFill="1" applyBorder="1" applyAlignment="1">
      <alignment horizontal="center" vertical="center" wrapText="1"/>
    </xf>
    <xf numFmtId="0" fontId="77" fillId="0" borderId="52" xfId="0" applyFont="1" applyBorder="1" applyAlignment="1">
      <alignment vertical="center" wrapText="1"/>
    </xf>
    <xf numFmtId="0" fontId="77" fillId="0" borderId="56" xfId="0" applyFont="1" applyBorder="1" applyAlignment="1">
      <alignment vertical="center" wrapText="1"/>
    </xf>
    <xf numFmtId="0" fontId="77" fillId="0" borderId="35" xfId="0" applyFont="1" applyBorder="1" applyAlignment="1">
      <alignment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77" fillId="0" borderId="58" xfId="0" applyFont="1" applyBorder="1" applyAlignment="1">
      <alignment vertical="center" wrapText="1"/>
    </xf>
    <xf numFmtId="0" fontId="77" fillId="0" borderId="59" xfId="0" applyFont="1" applyBorder="1" applyAlignment="1">
      <alignment vertical="center" wrapText="1"/>
    </xf>
    <xf numFmtId="0" fontId="11" fillId="34" borderId="20" xfId="0" applyFont="1" applyFill="1" applyBorder="1" applyAlignment="1">
      <alignment horizontal="left" vertical="center"/>
    </xf>
    <xf numFmtId="0" fontId="11" fillId="34" borderId="49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9" fillId="0" borderId="6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67" fillId="0" borderId="60" xfId="0" applyFont="1" applyBorder="1" applyAlignment="1">
      <alignment vertical="center" wrapText="1"/>
    </xf>
    <xf numFmtId="0" fontId="70" fillId="0" borderId="6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61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4" fillId="0" borderId="6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3" fillId="0" borderId="11" xfId="33" applyFont="1" applyFill="1" applyBorder="1" applyAlignment="1">
      <alignment horizontal="center" vertical="center" wrapText="1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0" fontId="3" fillId="0" borderId="24" xfId="33" applyFont="1" applyFill="1" applyBorder="1" applyAlignment="1">
      <alignment horizontal="center" vertical="center" wrapText="1"/>
      <protection/>
    </xf>
    <xf numFmtId="0" fontId="0" fillId="0" borderId="64" xfId="33" applyFont="1" applyFill="1" applyBorder="1" applyAlignment="1">
      <alignment horizontal="center" vertical="center" wrapText="1"/>
      <protection/>
    </xf>
    <xf numFmtId="0" fontId="15" fillId="0" borderId="25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4" fillId="0" borderId="2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4" fillId="0" borderId="25" xfId="33" applyFont="1" applyBorder="1" applyAlignment="1">
      <alignment horizontal="center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14" fillId="0" borderId="62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4" fillId="0" borderId="62" xfId="33" applyFont="1" applyFill="1" applyBorder="1" applyAlignment="1">
      <alignment horizontal="center" vertical="center"/>
      <protection/>
    </xf>
    <xf numFmtId="0" fontId="15" fillId="0" borderId="14" xfId="33" applyFont="1" applyFill="1" applyBorder="1" applyAlignment="1">
      <alignment horizontal="center" vertical="center"/>
      <protection/>
    </xf>
    <xf numFmtId="0" fontId="10" fillId="0" borderId="16" xfId="33" applyFont="1" applyFill="1" applyBorder="1" applyAlignment="1">
      <alignment horizontal="center" vertical="center"/>
      <protection/>
    </xf>
    <xf numFmtId="0" fontId="13" fillId="0" borderId="15" xfId="33" applyFont="1" applyFill="1" applyBorder="1" applyAlignment="1">
      <alignment horizontal="center" vertical="center"/>
      <protection/>
    </xf>
    <xf numFmtId="0" fontId="14" fillId="0" borderId="25" xfId="33" applyFont="1" applyFill="1" applyBorder="1" applyAlignment="1">
      <alignment horizontal="center" vertical="center" wrapText="1"/>
      <protection/>
    </xf>
    <xf numFmtId="0" fontId="15" fillId="0" borderId="25" xfId="33" applyFont="1" applyFill="1" applyBorder="1" applyAlignment="1">
      <alignment horizontal="center" vertical="center" wrapText="1"/>
      <protection/>
    </xf>
    <xf numFmtId="0" fontId="15" fillId="0" borderId="63" xfId="33" applyFont="1" applyFill="1" applyBorder="1" applyAlignment="1">
      <alignment horizontal="center" vertical="center" wrapText="1"/>
      <protection/>
    </xf>
    <xf numFmtId="0" fontId="14" fillId="0" borderId="65" xfId="33" applyFont="1" applyBorder="1" applyAlignment="1">
      <alignment horizontal="center" vertical="center"/>
      <protection/>
    </xf>
    <xf numFmtId="0" fontId="15" fillId="0" borderId="0" xfId="33" applyFont="1" applyBorder="1" applyAlignment="1">
      <alignment horizontal="center" vertical="center"/>
      <protection/>
    </xf>
    <xf numFmtId="0" fontId="14" fillId="0" borderId="63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4" fillId="0" borderId="63" xfId="33" applyFont="1" applyBorder="1" applyAlignment="1">
      <alignment horizontal="center" vertical="center" shrinkToFit="1"/>
      <protection/>
    </xf>
    <xf numFmtId="0" fontId="15" fillId="0" borderId="49" xfId="33" applyFont="1" applyBorder="1" applyAlignment="1">
      <alignment horizontal="center" vertical="center" shrinkToFit="1"/>
      <protection/>
    </xf>
    <xf numFmtId="0" fontId="15" fillId="0" borderId="25" xfId="33" applyFont="1" applyFill="1" applyBorder="1" applyAlignment="1">
      <alignment horizontal="center" vertical="center"/>
      <protection/>
    </xf>
    <xf numFmtId="0" fontId="15" fillId="0" borderId="63" xfId="33" applyFont="1" applyFill="1" applyBorder="1" applyAlignment="1">
      <alignment horizontal="center" vertical="center"/>
      <protection/>
    </xf>
    <xf numFmtId="0" fontId="2" fillId="0" borderId="23" xfId="33" applyFont="1" applyFill="1" applyBorder="1" applyAlignment="1">
      <alignment horizontal="center" vertical="center"/>
      <protection/>
    </xf>
    <xf numFmtId="0" fontId="3" fillId="0" borderId="24" xfId="33" applyFont="1" applyFill="1" applyBorder="1" applyAlignment="1">
      <alignment horizontal="center" vertical="center"/>
      <protection/>
    </xf>
    <xf numFmtId="0" fontId="0" fillId="0" borderId="24" xfId="33" applyFont="1" applyFill="1" applyBorder="1" applyAlignment="1">
      <alignment horizontal="center" vertical="center"/>
      <protection/>
    </xf>
    <xf numFmtId="0" fontId="0" fillId="0" borderId="64" xfId="33" applyFont="1" applyFill="1" applyBorder="1" applyAlignment="1">
      <alignment horizontal="center" vertical="center"/>
      <protection/>
    </xf>
    <xf numFmtId="0" fontId="2" fillId="0" borderId="25" xfId="33" applyFont="1" applyFill="1" applyBorder="1" applyAlignment="1">
      <alignment horizontal="center" vertical="center" wrapText="1"/>
      <protection/>
    </xf>
    <xf numFmtId="0" fontId="3" fillId="0" borderId="25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2" fillId="0" borderId="72" xfId="33" applyFont="1" applyFill="1" applyBorder="1" applyAlignment="1">
      <alignment horizontal="center" vertical="center"/>
      <protection/>
    </xf>
    <xf numFmtId="0" fontId="2" fillId="0" borderId="73" xfId="33" applyFont="1" applyFill="1" applyBorder="1" applyAlignment="1">
      <alignment horizontal="center" vertical="center"/>
      <protection/>
    </xf>
    <xf numFmtId="0" fontId="2" fillId="0" borderId="74" xfId="33" applyFont="1" applyFill="1" applyBorder="1" applyAlignment="1">
      <alignment horizontal="center" vertical="center"/>
      <protection/>
    </xf>
    <xf numFmtId="0" fontId="2" fillId="0" borderId="62" xfId="33" applyFont="1" applyFill="1" applyBorder="1" applyAlignment="1">
      <alignment horizontal="center" vertical="center" wrapText="1"/>
      <protection/>
    </xf>
    <xf numFmtId="0" fontId="2" fillId="0" borderId="75" xfId="33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3" fillId="0" borderId="20" xfId="33" applyFont="1" applyFill="1" applyBorder="1" applyAlignment="1">
      <alignment horizontal="center" vertical="center" wrapText="1"/>
      <protection/>
    </xf>
    <xf numFmtId="0" fontId="3" fillId="0" borderId="49" xfId="33" applyFont="1" applyFill="1" applyBorder="1" applyAlignment="1">
      <alignment horizontal="center" vertical="center" wrapText="1"/>
      <protection/>
    </xf>
    <xf numFmtId="0" fontId="3" fillId="0" borderId="76" xfId="33" applyFont="1" applyFill="1" applyBorder="1" applyAlignment="1">
      <alignment horizontal="center" vertical="center" wrapText="1"/>
      <protection/>
    </xf>
    <xf numFmtId="0" fontId="14" fillId="0" borderId="65" xfId="33" applyFont="1" applyFill="1" applyBorder="1" applyAlignment="1">
      <alignment horizontal="center" vertical="center" wrapText="1"/>
      <protection/>
    </xf>
    <xf numFmtId="0" fontId="14" fillId="0" borderId="71" xfId="33" applyFont="1" applyFill="1" applyBorder="1" applyAlignment="1">
      <alignment horizontal="center" vertical="center" wrapText="1"/>
      <protection/>
    </xf>
    <xf numFmtId="0" fontId="14" fillId="0" borderId="68" xfId="33" applyFont="1" applyFill="1" applyBorder="1" applyAlignment="1">
      <alignment horizontal="center" vertical="center" wrapText="1"/>
      <protection/>
    </xf>
    <xf numFmtId="0" fontId="14" fillId="0" borderId="68" xfId="33" applyFont="1" applyBorder="1" applyAlignment="1">
      <alignment horizontal="center" vertical="center"/>
      <protection/>
    </xf>
    <xf numFmtId="0" fontId="14" fillId="0" borderId="35" xfId="33" applyFont="1" applyBorder="1" applyAlignment="1">
      <alignment horizontal="center" vertical="center"/>
      <protection/>
    </xf>
    <xf numFmtId="0" fontId="14" fillId="0" borderId="32" xfId="33" applyFont="1" applyBorder="1" applyAlignment="1">
      <alignment horizontal="center" vertical="center"/>
      <protection/>
    </xf>
    <xf numFmtId="0" fontId="14" fillId="0" borderId="32" xfId="33" applyFont="1" applyBorder="1" applyAlignment="1">
      <alignment horizontal="center" vertical="center" shrinkToFit="1"/>
      <protection/>
    </xf>
    <xf numFmtId="0" fontId="14" fillId="0" borderId="69" xfId="33" applyFont="1" applyFill="1" applyBorder="1" applyAlignment="1">
      <alignment horizontal="center" vertical="center"/>
      <protection/>
    </xf>
    <xf numFmtId="0" fontId="14" fillId="0" borderId="70" xfId="33" applyFont="1" applyFill="1" applyBorder="1" applyAlignment="1">
      <alignment horizontal="center" vertical="center"/>
      <protection/>
    </xf>
    <xf numFmtId="0" fontId="10" fillId="0" borderId="54" xfId="33" applyFont="1" applyFill="1" applyBorder="1" applyAlignment="1">
      <alignment horizontal="center" vertical="center"/>
      <protection/>
    </xf>
    <xf numFmtId="0" fontId="10" fillId="0" borderId="53" xfId="33" applyFont="1" applyFill="1" applyBorder="1" applyAlignment="1">
      <alignment horizontal="center" vertical="center"/>
      <protection/>
    </xf>
    <xf numFmtId="0" fontId="2" fillId="0" borderId="0" xfId="33" applyFont="1" applyAlignment="1">
      <alignment vertical="center" wrapText="1"/>
      <protection/>
    </xf>
    <xf numFmtId="0" fontId="66" fillId="0" borderId="0" xfId="33" applyFont="1" applyAlignment="1">
      <alignment vertical="center" wrapText="1"/>
      <protection/>
    </xf>
    <xf numFmtId="183" fontId="2" fillId="0" borderId="13" xfId="34" applyNumberFormat="1" applyFont="1" applyBorder="1" applyAlignment="1">
      <alignment horizontal="right" vertical="center" indent="1"/>
      <protection/>
    </xf>
    <xf numFmtId="183" fontId="2" fillId="0" borderId="35" xfId="34" applyNumberFormat="1" applyFont="1" applyBorder="1" applyAlignment="1">
      <alignment horizontal="right" vertical="center" indent="1"/>
      <protection/>
    </xf>
    <xf numFmtId="3" fontId="13" fillId="0" borderId="18" xfId="3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F8" sqref="F8:F10"/>
    </sheetView>
  </sheetViews>
  <sheetFormatPr defaultColWidth="9.00390625" defaultRowHeight="16.5"/>
  <cols>
    <col min="1" max="1" width="7.625" style="0" customWidth="1"/>
    <col min="2" max="2" width="10.125" style="0" customWidth="1"/>
    <col min="3" max="3" width="12.50390625" style="0" customWidth="1"/>
    <col min="4" max="4" width="39.25390625" style="0" customWidth="1"/>
    <col min="7" max="7" width="9.00390625" style="0" customWidth="1"/>
    <col min="8" max="8" width="9.875" style="0" customWidth="1"/>
    <col min="9" max="9" width="13.875" style="0" customWidth="1"/>
    <col min="10" max="10" width="13.625" style="0" customWidth="1"/>
    <col min="11" max="11" width="6.625" style="0" customWidth="1"/>
    <col min="12" max="12" width="13.625" style="0" customWidth="1"/>
    <col min="13" max="13" width="8.125" style="0" customWidth="1"/>
    <col min="14" max="14" width="13.625" style="0" customWidth="1"/>
    <col min="15" max="15" width="6.625" style="0" customWidth="1"/>
    <col min="16" max="16" width="9.50390625" style="0" customWidth="1"/>
    <col min="17" max="17" width="13.625" style="122" customWidth="1"/>
    <col min="18" max="18" width="13.25390625" style="0" customWidth="1"/>
    <col min="19" max="19" width="6.625" style="0" customWidth="1"/>
    <col min="20" max="20" width="13.625" style="0" customWidth="1"/>
    <col min="21" max="21" width="6.625" style="0" customWidth="1"/>
    <col min="22" max="22" width="10.875" style="0" customWidth="1"/>
    <col min="23" max="23" width="9.625" style="0" customWidth="1"/>
  </cols>
  <sheetData>
    <row r="1" spans="1:18" s="1" customFormat="1" ht="30" customHeight="1">
      <c r="A1" s="383" t="s">
        <v>190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20" s="24" customFormat="1" ht="30.75" customHeight="1">
      <c r="A2" s="24" t="s">
        <v>277</v>
      </c>
      <c r="E2" s="13"/>
      <c r="F2" s="31"/>
      <c r="G2" s="13"/>
      <c r="J2" s="25"/>
      <c r="K2" s="34"/>
      <c r="L2" s="25"/>
      <c r="M2" s="34"/>
      <c r="O2" s="34"/>
      <c r="P2" s="34"/>
      <c r="Q2" s="117"/>
      <c r="T2" s="203"/>
    </row>
    <row r="3" spans="1:17" s="24" customFormat="1" ht="19.5">
      <c r="A3" s="26" t="s">
        <v>25</v>
      </c>
      <c r="B3" s="26"/>
      <c r="C3" s="26"/>
      <c r="E3" s="13"/>
      <c r="F3" s="13"/>
      <c r="G3" s="13"/>
      <c r="J3" s="25"/>
      <c r="K3" s="34"/>
      <c r="L3" s="25"/>
      <c r="M3" s="34"/>
      <c r="O3" s="34"/>
      <c r="P3" s="34"/>
      <c r="Q3" s="117"/>
    </row>
    <row r="4" spans="1:18" s="1" customFormat="1" ht="15.75" customHeight="1">
      <c r="A4" s="378" t="s">
        <v>27</v>
      </c>
      <c r="B4" s="372" t="s">
        <v>244</v>
      </c>
      <c r="C4" s="372" t="s">
        <v>45</v>
      </c>
      <c r="D4" s="378" t="s">
        <v>0</v>
      </c>
      <c r="E4" s="378" t="s">
        <v>10</v>
      </c>
      <c r="F4" s="378" t="s">
        <v>4</v>
      </c>
      <c r="G4" s="378" t="s">
        <v>6</v>
      </c>
      <c r="H4" s="372" t="s">
        <v>43</v>
      </c>
      <c r="I4" s="372" t="s">
        <v>129</v>
      </c>
      <c r="J4" s="369" t="s">
        <v>35</v>
      </c>
      <c r="K4" s="370"/>
      <c r="L4" s="370"/>
      <c r="M4" s="370"/>
      <c r="N4" s="370"/>
      <c r="O4" s="371"/>
      <c r="P4" s="372" t="s">
        <v>153</v>
      </c>
      <c r="Q4" s="375" t="s">
        <v>148</v>
      </c>
      <c r="R4" s="378" t="s">
        <v>5</v>
      </c>
    </row>
    <row r="5" spans="1:18" s="17" customFormat="1" ht="15.75" customHeight="1">
      <c r="A5" s="379"/>
      <c r="B5" s="373"/>
      <c r="C5" s="373"/>
      <c r="D5" s="379"/>
      <c r="E5" s="379"/>
      <c r="F5" s="379"/>
      <c r="G5" s="379"/>
      <c r="H5" s="386"/>
      <c r="I5" s="386"/>
      <c r="J5" s="381" t="s">
        <v>38</v>
      </c>
      <c r="K5" s="382"/>
      <c r="L5" s="381" t="s">
        <v>39</v>
      </c>
      <c r="M5" s="382"/>
      <c r="N5" s="381" t="s">
        <v>40</v>
      </c>
      <c r="O5" s="382"/>
      <c r="P5" s="373"/>
      <c r="Q5" s="376"/>
      <c r="R5" s="379"/>
    </row>
    <row r="6" spans="1:18" s="17" customFormat="1" ht="16.5">
      <c r="A6" s="385"/>
      <c r="B6" s="374"/>
      <c r="C6" s="374"/>
      <c r="D6" s="385"/>
      <c r="E6" s="385"/>
      <c r="F6" s="385"/>
      <c r="G6" s="385"/>
      <c r="H6" s="387"/>
      <c r="I6" s="387"/>
      <c r="J6" s="20" t="s">
        <v>36</v>
      </c>
      <c r="K6" s="35" t="s">
        <v>37</v>
      </c>
      <c r="L6" s="20" t="s">
        <v>36</v>
      </c>
      <c r="M6" s="35" t="s">
        <v>37</v>
      </c>
      <c r="N6" s="19" t="s">
        <v>36</v>
      </c>
      <c r="O6" s="35" t="s">
        <v>37</v>
      </c>
      <c r="P6" s="374"/>
      <c r="Q6" s="377"/>
      <c r="R6" s="380"/>
    </row>
    <row r="7" spans="1:18" s="1" customFormat="1" ht="54.75" customHeight="1">
      <c r="A7" s="52">
        <v>9901</v>
      </c>
      <c r="B7" s="235" t="s">
        <v>154</v>
      </c>
      <c r="C7" s="16" t="s">
        <v>243</v>
      </c>
      <c r="D7" s="3" t="s">
        <v>130</v>
      </c>
      <c r="E7" s="16" t="s">
        <v>131</v>
      </c>
      <c r="F7" s="16" t="s">
        <v>132</v>
      </c>
      <c r="G7" s="22" t="s">
        <v>2</v>
      </c>
      <c r="H7" s="106" t="s">
        <v>134</v>
      </c>
      <c r="I7" s="10">
        <v>2485920</v>
      </c>
      <c r="J7" s="9">
        <v>497184</v>
      </c>
      <c r="K7" s="36">
        <f aca="true" t="shared" si="0" ref="K7:K15">J7/I7</f>
        <v>0.2</v>
      </c>
      <c r="L7" s="9">
        <v>248592</v>
      </c>
      <c r="M7" s="38">
        <f aca="true" t="shared" si="1" ref="M7:M15">IF(L7=0,"0",L7/I7)</f>
        <v>0.1</v>
      </c>
      <c r="N7" s="236">
        <v>248592</v>
      </c>
      <c r="O7" s="36">
        <f aca="true" t="shared" si="2" ref="O7:O15">IF(N7=0,"0",N7/I7)</f>
        <v>0.1</v>
      </c>
      <c r="P7" s="36"/>
      <c r="Q7" s="119" t="s">
        <v>143</v>
      </c>
      <c r="R7" s="3"/>
    </row>
    <row r="8" spans="1:18" s="1" customFormat="1" ht="54.75" customHeight="1">
      <c r="A8" s="230">
        <v>9902</v>
      </c>
      <c r="B8" s="235" t="s">
        <v>154</v>
      </c>
      <c r="C8" s="16" t="s">
        <v>234</v>
      </c>
      <c r="D8" s="3" t="s">
        <v>135</v>
      </c>
      <c r="E8" s="22" t="s">
        <v>136</v>
      </c>
      <c r="F8" s="22" t="s">
        <v>137</v>
      </c>
      <c r="G8" s="22" t="s">
        <v>12</v>
      </c>
      <c r="H8" s="106" t="s">
        <v>138</v>
      </c>
      <c r="I8" s="10">
        <v>8671000</v>
      </c>
      <c r="J8" s="9">
        <v>433550</v>
      </c>
      <c r="K8" s="36">
        <f t="shared" si="0"/>
        <v>0.05</v>
      </c>
      <c r="L8" s="9">
        <v>0</v>
      </c>
      <c r="M8" s="38" t="str">
        <f t="shared" si="1"/>
        <v>0</v>
      </c>
      <c r="N8" s="236">
        <v>433550</v>
      </c>
      <c r="O8" s="36">
        <f t="shared" si="2"/>
        <v>0.05</v>
      </c>
      <c r="P8" s="3" t="s">
        <v>152</v>
      </c>
      <c r="Q8" s="119" t="s">
        <v>144</v>
      </c>
      <c r="R8" s="3"/>
    </row>
    <row r="9" spans="1:18" s="1" customFormat="1" ht="54.75" customHeight="1">
      <c r="A9" s="52">
        <v>9903</v>
      </c>
      <c r="B9" s="235" t="s">
        <v>154</v>
      </c>
      <c r="C9" s="16" t="s">
        <v>235</v>
      </c>
      <c r="D9" s="3" t="s">
        <v>140</v>
      </c>
      <c r="E9" s="22" t="s">
        <v>136</v>
      </c>
      <c r="F9" s="22" t="s">
        <v>139</v>
      </c>
      <c r="G9" s="22" t="s">
        <v>12</v>
      </c>
      <c r="H9" s="106" t="s">
        <v>44</v>
      </c>
      <c r="I9" s="10">
        <v>5469000</v>
      </c>
      <c r="J9" s="9">
        <v>273450</v>
      </c>
      <c r="K9" s="36">
        <f t="shared" si="0"/>
        <v>0.05</v>
      </c>
      <c r="L9" s="9">
        <v>0</v>
      </c>
      <c r="M9" s="38" t="str">
        <f t="shared" si="1"/>
        <v>0</v>
      </c>
      <c r="N9" s="236">
        <v>273450</v>
      </c>
      <c r="O9" s="36">
        <f t="shared" si="2"/>
        <v>0.05</v>
      </c>
      <c r="P9" s="3" t="s">
        <v>150</v>
      </c>
      <c r="Q9" s="119" t="s">
        <v>147</v>
      </c>
      <c r="R9" s="3"/>
    </row>
    <row r="10" spans="1:18" s="1" customFormat="1" ht="54.75" customHeight="1">
      <c r="A10" s="230">
        <v>9904</v>
      </c>
      <c r="B10" s="235" t="s">
        <v>154</v>
      </c>
      <c r="C10" s="16" t="s">
        <v>236</v>
      </c>
      <c r="D10" s="3" t="s">
        <v>156</v>
      </c>
      <c r="E10" s="22" t="s">
        <v>7</v>
      </c>
      <c r="F10" s="22" t="s">
        <v>19</v>
      </c>
      <c r="G10" s="22" t="s">
        <v>12</v>
      </c>
      <c r="H10" s="106" t="s">
        <v>188</v>
      </c>
      <c r="I10" s="10">
        <v>9009000</v>
      </c>
      <c r="J10" s="9">
        <v>450450</v>
      </c>
      <c r="K10" s="36">
        <f t="shared" si="0"/>
        <v>0.05</v>
      </c>
      <c r="L10" s="9">
        <v>0</v>
      </c>
      <c r="M10" s="38" t="str">
        <f t="shared" si="1"/>
        <v>0</v>
      </c>
      <c r="N10" s="236">
        <v>450450</v>
      </c>
      <c r="O10" s="36">
        <f t="shared" si="2"/>
        <v>0.05</v>
      </c>
      <c r="P10" s="3" t="s">
        <v>151</v>
      </c>
      <c r="Q10" s="119" t="s">
        <v>228</v>
      </c>
      <c r="R10" s="3"/>
    </row>
    <row r="11" spans="1:18" s="1" customFormat="1" ht="54.75" customHeight="1">
      <c r="A11" s="52">
        <v>9905</v>
      </c>
      <c r="B11" s="235" t="s">
        <v>154</v>
      </c>
      <c r="C11" s="19" t="s">
        <v>237</v>
      </c>
      <c r="D11" s="18" t="s">
        <v>245</v>
      </c>
      <c r="E11" s="32" t="s">
        <v>13</v>
      </c>
      <c r="F11" s="32" t="s">
        <v>9</v>
      </c>
      <c r="G11" s="32" t="s">
        <v>2</v>
      </c>
      <c r="H11" s="231" t="s">
        <v>162</v>
      </c>
      <c r="I11" s="232">
        <v>364800</v>
      </c>
      <c r="J11" s="14">
        <v>36480</v>
      </c>
      <c r="K11" s="233">
        <f t="shared" si="0"/>
        <v>0.1</v>
      </c>
      <c r="L11" s="14">
        <v>0</v>
      </c>
      <c r="M11" s="234" t="str">
        <f t="shared" si="1"/>
        <v>0</v>
      </c>
      <c r="N11" s="237">
        <v>36480</v>
      </c>
      <c r="O11" s="233">
        <f t="shared" si="2"/>
        <v>0.1</v>
      </c>
      <c r="P11" s="233"/>
      <c r="Q11" s="119" t="s">
        <v>229</v>
      </c>
      <c r="R11" s="3" t="s">
        <v>246</v>
      </c>
    </row>
    <row r="12" spans="1:18" s="1" customFormat="1" ht="54.75" customHeight="1">
      <c r="A12" s="230">
        <v>9906</v>
      </c>
      <c r="B12" s="235" t="s">
        <v>154</v>
      </c>
      <c r="C12" s="19" t="s">
        <v>257</v>
      </c>
      <c r="D12" s="18" t="s">
        <v>258</v>
      </c>
      <c r="E12" s="32" t="s">
        <v>18</v>
      </c>
      <c r="F12" s="32" t="s">
        <v>22</v>
      </c>
      <c r="G12" s="32" t="s">
        <v>2</v>
      </c>
      <c r="H12" s="231" t="s">
        <v>168</v>
      </c>
      <c r="I12" s="232">
        <v>988905</v>
      </c>
      <c r="J12" s="14">
        <v>98890</v>
      </c>
      <c r="K12" s="233">
        <f t="shared" si="0"/>
        <v>0.09999949439025993</v>
      </c>
      <c r="L12" s="14">
        <v>0</v>
      </c>
      <c r="M12" s="234" t="str">
        <f t="shared" si="1"/>
        <v>0</v>
      </c>
      <c r="N12" s="237">
        <v>98890</v>
      </c>
      <c r="O12" s="233">
        <f t="shared" si="2"/>
        <v>0.09999949439025993</v>
      </c>
      <c r="P12" s="233"/>
      <c r="Q12" s="119" t="s">
        <v>229</v>
      </c>
      <c r="R12" s="3" t="s">
        <v>276</v>
      </c>
    </row>
    <row r="13" spans="1:18" s="1" customFormat="1" ht="54.75" customHeight="1">
      <c r="A13" s="52">
        <v>9907</v>
      </c>
      <c r="B13" s="235" t="s">
        <v>154</v>
      </c>
      <c r="C13" s="19" t="s">
        <v>248</v>
      </c>
      <c r="D13" s="18" t="s">
        <v>247</v>
      </c>
      <c r="E13" s="32" t="s">
        <v>75</v>
      </c>
      <c r="F13" s="32" t="s">
        <v>128</v>
      </c>
      <c r="G13" s="32" t="s">
        <v>2</v>
      </c>
      <c r="H13" s="231" t="s">
        <v>167</v>
      </c>
      <c r="I13" s="232">
        <v>155068</v>
      </c>
      <c r="J13" s="14">
        <v>15507</v>
      </c>
      <c r="K13" s="233">
        <f t="shared" si="0"/>
        <v>0.10000128975675188</v>
      </c>
      <c r="L13" s="14">
        <v>0</v>
      </c>
      <c r="M13" s="234" t="str">
        <f t="shared" si="1"/>
        <v>0</v>
      </c>
      <c r="N13" s="237">
        <v>15507</v>
      </c>
      <c r="O13" s="233">
        <f t="shared" si="2"/>
        <v>0.10000128975675188</v>
      </c>
      <c r="P13" s="233"/>
      <c r="Q13" s="119" t="s">
        <v>256</v>
      </c>
      <c r="R13" s="3" t="s">
        <v>265</v>
      </c>
    </row>
    <row r="14" spans="1:18" s="1" customFormat="1" ht="54.75" customHeight="1">
      <c r="A14" s="230">
        <v>9908</v>
      </c>
      <c r="B14" s="235" t="s">
        <v>154</v>
      </c>
      <c r="C14" s="19" t="s">
        <v>261</v>
      </c>
      <c r="D14" s="18" t="s">
        <v>249</v>
      </c>
      <c r="E14" s="32" t="s">
        <v>18</v>
      </c>
      <c r="F14" s="32" t="s">
        <v>52</v>
      </c>
      <c r="G14" s="32" t="s">
        <v>2</v>
      </c>
      <c r="H14" s="231" t="s">
        <v>167</v>
      </c>
      <c r="I14" s="232">
        <v>139345</v>
      </c>
      <c r="J14" s="14">
        <v>13935</v>
      </c>
      <c r="K14" s="233">
        <f t="shared" si="0"/>
        <v>0.10000358821629768</v>
      </c>
      <c r="L14" s="14">
        <v>0</v>
      </c>
      <c r="M14" s="234" t="str">
        <f t="shared" si="1"/>
        <v>0</v>
      </c>
      <c r="N14" s="237">
        <v>13935</v>
      </c>
      <c r="O14" s="233">
        <f t="shared" si="2"/>
        <v>0.10000358821629768</v>
      </c>
      <c r="P14" s="233"/>
      <c r="Q14" s="119" t="s">
        <v>256</v>
      </c>
      <c r="R14" s="3" t="s">
        <v>266</v>
      </c>
    </row>
    <row r="15" spans="1:18" s="1" customFormat="1" ht="54.75" customHeight="1">
      <c r="A15" s="52">
        <v>9909</v>
      </c>
      <c r="B15" s="235" t="s">
        <v>154</v>
      </c>
      <c r="C15" s="19" t="s">
        <v>260</v>
      </c>
      <c r="D15" s="18" t="s">
        <v>250</v>
      </c>
      <c r="E15" s="32" t="s">
        <v>18</v>
      </c>
      <c r="F15" s="32" t="s">
        <v>22</v>
      </c>
      <c r="G15" s="32" t="s">
        <v>2</v>
      </c>
      <c r="H15" s="231" t="s">
        <v>167</v>
      </c>
      <c r="I15" s="232">
        <v>146719</v>
      </c>
      <c r="J15" s="14">
        <v>14672</v>
      </c>
      <c r="K15" s="233">
        <f t="shared" si="0"/>
        <v>0.10000068157498347</v>
      </c>
      <c r="L15" s="14">
        <v>0</v>
      </c>
      <c r="M15" s="234" t="str">
        <f t="shared" si="1"/>
        <v>0</v>
      </c>
      <c r="N15" s="237">
        <v>14672</v>
      </c>
      <c r="O15" s="233">
        <f t="shared" si="2"/>
        <v>0.10000068157498347</v>
      </c>
      <c r="P15" s="233"/>
      <c r="Q15" s="119" t="s">
        <v>256</v>
      </c>
      <c r="R15" s="3" t="s">
        <v>267</v>
      </c>
    </row>
    <row r="16" spans="1:18" s="1" customFormat="1" ht="54.75" customHeight="1">
      <c r="A16" s="230">
        <v>9910</v>
      </c>
      <c r="B16" s="235" t="s">
        <v>154</v>
      </c>
      <c r="C16" s="19" t="s">
        <v>262</v>
      </c>
      <c r="D16" s="18" t="s">
        <v>263</v>
      </c>
      <c r="E16" s="32" t="s">
        <v>18</v>
      </c>
      <c r="F16" s="32" t="s">
        <v>29</v>
      </c>
      <c r="G16" s="32" t="s">
        <v>2</v>
      </c>
      <c r="H16" s="231" t="s">
        <v>134</v>
      </c>
      <c r="I16" s="232">
        <v>744565</v>
      </c>
      <c r="J16" s="14">
        <v>74456</v>
      </c>
      <c r="K16" s="233">
        <f aca="true" t="shared" si="3" ref="K16:K22">J16/I16</f>
        <v>0.09999932846695722</v>
      </c>
      <c r="L16" s="14">
        <v>0</v>
      </c>
      <c r="M16" s="234" t="str">
        <f aca="true" t="shared" si="4" ref="M16:M22">IF(L16=0,"0",L16/I16)</f>
        <v>0</v>
      </c>
      <c r="N16" s="237">
        <v>74456</v>
      </c>
      <c r="O16" s="233">
        <f aca="true" t="shared" si="5" ref="O16:O22">IF(N16=0,"0",N16/I16)</f>
        <v>0.09999932846695722</v>
      </c>
      <c r="P16" s="233"/>
      <c r="Q16" s="119" t="s">
        <v>256</v>
      </c>
      <c r="R16" s="3" t="s">
        <v>275</v>
      </c>
    </row>
    <row r="17" spans="1:18" s="1" customFormat="1" ht="54.75" customHeight="1">
      <c r="A17" s="52">
        <v>9911</v>
      </c>
      <c r="B17" s="235" t="s">
        <v>154</v>
      </c>
      <c r="C17" s="19" t="s">
        <v>238</v>
      </c>
      <c r="D17" s="18" t="s">
        <v>251</v>
      </c>
      <c r="E17" s="32" t="s">
        <v>8</v>
      </c>
      <c r="F17" s="32" t="s">
        <v>33</v>
      </c>
      <c r="G17" s="32" t="s">
        <v>2</v>
      </c>
      <c r="H17" s="231" t="s">
        <v>166</v>
      </c>
      <c r="I17" s="232">
        <v>835388</v>
      </c>
      <c r="J17" s="14">
        <v>83539</v>
      </c>
      <c r="K17" s="233">
        <f t="shared" si="3"/>
        <v>0.10000023940971142</v>
      </c>
      <c r="L17" s="14">
        <v>0</v>
      </c>
      <c r="M17" s="234" t="str">
        <f t="shared" si="4"/>
        <v>0</v>
      </c>
      <c r="N17" s="237">
        <v>83539</v>
      </c>
      <c r="O17" s="233">
        <f t="shared" si="5"/>
        <v>0.10000023940971142</v>
      </c>
      <c r="P17" s="233"/>
      <c r="Q17" s="119" t="s">
        <v>256</v>
      </c>
      <c r="R17" s="3" t="s">
        <v>268</v>
      </c>
    </row>
    <row r="18" spans="1:18" s="1" customFormat="1" ht="54.75" customHeight="1">
      <c r="A18" s="230">
        <v>9912</v>
      </c>
      <c r="B18" s="235" t="s">
        <v>154</v>
      </c>
      <c r="C18" s="19" t="s">
        <v>264</v>
      </c>
      <c r="D18" s="18" t="s">
        <v>259</v>
      </c>
      <c r="E18" s="32" t="s">
        <v>18</v>
      </c>
      <c r="F18" s="32" t="s">
        <v>52</v>
      </c>
      <c r="G18" s="32" t="s">
        <v>2</v>
      </c>
      <c r="H18" s="231" t="s">
        <v>134</v>
      </c>
      <c r="I18" s="232">
        <v>615170</v>
      </c>
      <c r="J18" s="14">
        <v>61517</v>
      </c>
      <c r="K18" s="233">
        <f t="shared" si="3"/>
        <v>0.1</v>
      </c>
      <c r="L18" s="14">
        <v>0</v>
      </c>
      <c r="M18" s="234" t="str">
        <f t="shared" si="4"/>
        <v>0</v>
      </c>
      <c r="N18" s="237">
        <v>61517</v>
      </c>
      <c r="O18" s="233">
        <f t="shared" si="5"/>
        <v>0.1</v>
      </c>
      <c r="P18" s="233"/>
      <c r="Q18" s="119" t="s">
        <v>256</v>
      </c>
      <c r="R18" s="3" t="s">
        <v>269</v>
      </c>
    </row>
    <row r="19" spans="1:18" s="1" customFormat="1" ht="54.75" customHeight="1">
      <c r="A19" s="52">
        <v>9913</v>
      </c>
      <c r="B19" s="235" t="s">
        <v>154</v>
      </c>
      <c r="C19" s="19" t="s">
        <v>239</v>
      </c>
      <c r="D19" s="18" t="s">
        <v>252</v>
      </c>
      <c r="E19" s="32" t="s">
        <v>13</v>
      </c>
      <c r="F19" s="32" t="s">
        <v>24</v>
      </c>
      <c r="G19" s="32" t="s">
        <v>2</v>
      </c>
      <c r="H19" s="231" t="s">
        <v>175</v>
      </c>
      <c r="I19" s="232">
        <v>179000</v>
      </c>
      <c r="J19" s="14">
        <v>35800</v>
      </c>
      <c r="K19" s="233">
        <f t="shared" si="3"/>
        <v>0.2</v>
      </c>
      <c r="L19" s="14">
        <v>40000</v>
      </c>
      <c r="M19" s="234">
        <f t="shared" si="4"/>
        <v>0.22346368715083798</v>
      </c>
      <c r="N19" s="237">
        <v>17900</v>
      </c>
      <c r="O19" s="233">
        <f t="shared" si="5"/>
        <v>0.1</v>
      </c>
      <c r="P19" s="233"/>
      <c r="Q19" s="119" t="s">
        <v>256</v>
      </c>
      <c r="R19" s="3" t="s">
        <v>270</v>
      </c>
    </row>
    <row r="20" spans="1:18" s="1" customFormat="1" ht="54.75" customHeight="1">
      <c r="A20" s="230">
        <v>9914</v>
      </c>
      <c r="B20" s="235" t="s">
        <v>154</v>
      </c>
      <c r="C20" s="19" t="s">
        <v>240</v>
      </c>
      <c r="D20" s="18" t="s">
        <v>253</v>
      </c>
      <c r="E20" s="32" t="s">
        <v>82</v>
      </c>
      <c r="F20" s="32" t="s">
        <v>178</v>
      </c>
      <c r="G20" s="32" t="s">
        <v>2</v>
      </c>
      <c r="H20" s="231" t="s">
        <v>175</v>
      </c>
      <c r="I20" s="232">
        <v>149850</v>
      </c>
      <c r="J20" s="14">
        <v>29970</v>
      </c>
      <c r="K20" s="233">
        <f t="shared" si="3"/>
        <v>0.2</v>
      </c>
      <c r="L20" s="14">
        <v>14985</v>
      </c>
      <c r="M20" s="234">
        <f t="shared" si="4"/>
        <v>0.1</v>
      </c>
      <c r="N20" s="237">
        <v>14985</v>
      </c>
      <c r="O20" s="233">
        <f t="shared" si="5"/>
        <v>0.1</v>
      </c>
      <c r="P20" s="233"/>
      <c r="Q20" s="119" t="s">
        <v>256</v>
      </c>
      <c r="R20" s="3" t="s">
        <v>271</v>
      </c>
    </row>
    <row r="21" spans="1:18" s="1" customFormat="1" ht="54.75" customHeight="1">
      <c r="A21" s="52">
        <v>9915</v>
      </c>
      <c r="B21" s="235" t="s">
        <v>154</v>
      </c>
      <c r="C21" s="19" t="s">
        <v>241</v>
      </c>
      <c r="D21" s="18" t="s">
        <v>254</v>
      </c>
      <c r="E21" s="32" t="s">
        <v>110</v>
      </c>
      <c r="F21" s="32" t="s">
        <v>41</v>
      </c>
      <c r="G21" s="32" t="s">
        <v>2</v>
      </c>
      <c r="H21" s="231" t="s">
        <v>175</v>
      </c>
      <c r="I21" s="232">
        <v>107200</v>
      </c>
      <c r="J21" s="14">
        <v>21440</v>
      </c>
      <c r="K21" s="233">
        <f t="shared" si="3"/>
        <v>0.2</v>
      </c>
      <c r="L21" s="14">
        <v>10720</v>
      </c>
      <c r="M21" s="234">
        <f t="shared" si="4"/>
        <v>0.1</v>
      </c>
      <c r="N21" s="237">
        <v>10720</v>
      </c>
      <c r="O21" s="233">
        <f t="shared" si="5"/>
        <v>0.1</v>
      </c>
      <c r="P21" s="233"/>
      <c r="Q21" s="119" t="s">
        <v>256</v>
      </c>
      <c r="R21" s="3" t="s">
        <v>272</v>
      </c>
    </row>
    <row r="22" spans="1:18" s="1" customFormat="1" ht="54.75" customHeight="1">
      <c r="A22" s="230">
        <v>9916</v>
      </c>
      <c r="B22" s="235" t="s">
        <v>154</v>
      </c>
      <c r="C22" s="19" t="s">
        <v>242</v>
      </c>
      <c r="D22" s="18" t="s">
        <v>255</v>
      </c>
      <c r="E22" s="19" t="s">
        <v>133</v>
      </c>
      <c r="F22" s="32" t="s">
        <v>47</v>
      </c>
      <c r="G22" s="32" t="s">
        <v>2</v>
      </c>
      <c r="H22" s="231" t="s">
        <v>175</v>
      </c>
      <c r="I22" s="232">
        <v>175680</v>
      </c>
      <c r="J22" s="14">
        <v>35136</v>
      </c>
      <c r="K22" s="233">
        <f t="shared" si="3"/>
        <v>0.2</v>
      </c>
      <c r="L22" s="14">
        <v>17568</v>
      </c>
      <c r="M22" s="234">
        <f t="shared" si="4"/>
        <v>0.1</v>
      </c>
      <c r="N22" s="237">
        <v>17568</v>
      </c>
      <c r="O22" s="233">
        <f t="shared" si="5"/>
        <v>0.1</v>
      </c>
      <c r="P22" s="233"/>
      <c r="Q22" s="119" t="s">
        <v>256</v>
      </c>
      <c r="R22" s="3" t="s">
        <v>273</v>
      </c>
    </row>
    <row r="23" spans="1:18" s="1" customFormat="1" ht="54.75" customHeight="1" thickBot="1">
      <c r="A23" s="101">
        <v>9917</v>
      </c>
      <c r="B23" s="238" t="s">
        <v>155</v>
      </c>
      <c r="C23" s="247">
        <v>0.07</v>
      </c>
      <c r="D23" s="240" t="s">
        <v>181</v>
      </c>
      <c r="E23" s="239" t="s">
        <v>55</v>
      </c>
      <c r="F23" s="239" t="s">
        <v>9</v>
      </c>
      <c r="G23" s="239" t="s">
        <v>2</v>
      </c>
      <c r="H23" s="241" t="s">
        <v>183</v>
      </c>
      <c r="I23" s="242">
        <v>1468091</v>
      </c>
      <c r="J23" s="243">
        <v>102766</v>
      </c>
      <c r="K23" s="244">
        <f>J23/I23</f>
        <v>0.06999974797202625</v>
      </c>
      <c r="L23" s="243">
        <v>0</v>
      </c>
      <c r="M23" s="245" t="str">
        <f>IF(L23=0,"0",L23/I23)</f>
        <v>0</v>
      </c>
      <c r="N23" s="246">
        <v>102766</v>
      </c>
      <c r="O23" s="244">
        <f>IF(N23=0,"0",N23/I23)</f>
        <v>0.06999974797202625</v>
      </c>
      <c r="P23" s="244"/>
      <c r="Q23" s="119" t="s">
        <v>256</v>
      </c>
      <c r="R23" s="109" t="s">
        <v>274</v>
      </c>
    </row>
    <row r="24" spans="1:18" ht="25.5" customHeight="1" thickBot="1">
      <c r="A24" s="366" t="s">
        <v>30</v>
      </c>
      <c r="B24" s="367"/>
      <c r="C24" s="368"/>
      <c r="D24" s="368"/>
      <c r="E24" s="123"/>
      <c r="F24" s="123"/>
      <c r="G24" s="123"/>
      <c r="H24" s="124"/>
      <c r="I24" s="125">
        <f>SUM(I8:I10)</f>
        <v>23149000</v>
      </c>
      <c r="J24" s="125"/>
      <c r="K24" s="125"/>
      <c r="L24" s="125"/>
      <c r="M24" s="125"/>
      <c r="N24" s="125">
        <f>SUM(N8:N10)</f>
        <v>1157450</v>
      </c>
      <c r="O24" s="125"/>
      <c r="P24" s="125"/>
      <c r="Q24" s="126"/>
      <c r="R24" s="127" t="s">
        <v>21</v>
      </c>
    </row>
    <row r="26" spans="1:18" s="44" customFormat="1" ht="20.25" customHeight="1">
      <c r="A26" s="41"/>
      <c r="B26" s="41"/>
      <c r="C26" s="41"/>
      <c r="D26" s="42"/>
      <c r="E26" s="43"/>
      <c r="F26" s="41"/>
      <c r="G26" s="41"/>
      <c r="H26" s="45"/>
      <c r="I26" s="46"/>
      <c r="J26" s="47"/>
      <c r="K26" s="48"/>
      <c r="L26" s="47"/>
      <c r="M26" s="48"/>
      <c r="N26" s="47"/>
      <c r="O26" s="37"/>
      <c r="P26" s="37"/>
      <c r="Q26" s="120"/>
      <c r="R26" s="47"/>
    </row>
  </sheetData>
  <sheetProtection/>
  <mergeCells count="18">
    <mergeCell ref="A1:R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24:D24"/>
    <mergeCell ref="J4:O4"/>
    <mergeCell ref="P4:P6"/>
    <mergeCell ref="Q4:Q6"/>
    <mergeCell ref="R4:R6"/>
    <mergeCell ref="J5:K5"/>
    <mergeCell ref="L5:M5"/>
    <mergeCell ref="N5:O5"/>
  </mergeCells>
  <printOptions/>
  <pageMargins left="0.4724409448818898" right="0.7086614173228347" top="0.3937007874015748" bottom="0.3937007874015748" header="0.31496062992125984" footer="0.31496062992125984"/>
  <pageSetup fitToHeight="1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="75" zoomScaleNormal="75" zoomScalePageLayoutView="0" workbookViewId="0" topLeftCell="A1">
      <selection activeCell="A8" sqref="A8:R10"/>
    </sheetView>
  </sheetViews>
  <sheetFormatPr defaultColWidth="9.00390625" defaultRowHeight="16.5"/>
  <cols>
    <col min="1" max="1" width="6.875" style="0" customWidth="1"/>
    <col min="2" max="2" width="6.75390625" style="0" customWidth="1"/>
    <col min="3" max="3" width="8.25390625" style="0" hidden="1" customWidth="1"/>
    <col min="4" max="4" width="30.00390625" style="0" customWidth="1"/>
    <col min="7" max="7" width="9.00390625" style="0" customWidth="1"/>
    <col min="8" max="8" width="9.875" style="0" customWidth="1"/>
    <col min="9" max="9" width="13.875" style="0" customWidth="1"/>
    <col min="10" max="10" width="13.625" style="0" customWidth="1"/>
    <col min="11" max="11" width="6.625" style="0" customWidth="1"/>
    <col min="12" max="12" width="13.625" style="0" customWidth="1"/>
    <col min="13" max="13" width="8.125" style="0" customWidth="1"/>
    <col min="14" max="14" width="13.625" style="0" customWidth="1"/>
    <col min="15" max="15" width="6.625" style="0" customWidth="1"/>
    <col min="16" max="16" width="9.50390625" style="0" customWidth="1"/>
    <col min="17" max="17" width="10.50390625" style="122" customWidth="1"/>
    <col min="18" max="18" width="13.625" style="0" customWidth="1"/>
    <col min="19" max="19" width="6.625" style="0" customWidth="1"/>
    <col min="20" max="20" width="13.625" style="0" customWidth="1"/>
    <col min="21" max="21" width="6.625" style="0" customWidth="1"/>
    <col min="22" max="22" width="10.875" style="0" customWidth="1"/>
    <col min="23" max="23" width="9.625" style="0" customWidth="1"/>
    <col min="25" max="25" width="11.00390625" style="0" customWidth="1"/>
  </cols>
  <sheetData>
    <row r="1" spans="1:18" s="1" customFormat="1" ht="30" customHeight="1">
      <c r="A1" s="383" t="s">
        <v>190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20" s="24" customFormat="1" ht="30.75" customHeight="1">
      <c r="A2" s="24" t="s">
        <v>142</v>
      </c>
      <c r="E2" s="13"/>
      <c r="F2" s="31"/>
      <c r="G2" s="13"/>
      <c r="J2" s="25"/>
      <c r="K2" s="34"/>
      <c r="L2" s="25"/>
      <c r="M2" s="34"/>
      <c r="O2" s="34"/>
      <c r="P2" s="34"/>
      <c r="Q2" s="117"/>
      <c r="T2" s="203" t="s">
        <v>221</v>
      </c>
    </row>
    <row r="3" spans="1:17" s="24" customFormat="1" ht="19.5">
      <c r="A3" s="26" t="s">
        <v>25</v>
      </c>
      <c r="B3" s="26"/>
      <c r="C3" s="26"/>
      <c r="E3" s="13"/>
      <c r="F3" s="13"/>
      <c r="G3" s="13"/>
      <c r="J3" s="25"/>
      <c r="K3" s="34"/>
      <c r="L3" s="25"/>
      <c r="M3" s="34"/>
      <c r="O3" s="34"/>
      <c r="P3" s="34"/>
      <c r="Q3" s="117"/>
    </row>
    <row r="4" spans="1:18" s="1" customFormat="1" ht="15.75" customHeight="1">
      <c r="A4" s="378" t="s">
        <v>27</v>
      </c>
      <c r="B4" s="372" t="s">
        <v>54</v>
      </c>
      <c r="C4" s="372" t="s">
        <v>45</v>
      </c>
      <c r="D4" s="378" t="s">
        <v>0</v>
      </c>
      <c r="E4" s="378" t="s">
        <v>145</v>
      </c>
      <c r="F4" s="378" t="s">
        <v>4</v>
      </c>
      <c r="G4" s="378" t="s">
        <v>6</v>
      </c>
      <c r="H4" s="372" t="s">
        <v>43</v>
      </c>
      <c r="I4" s="372" t="s">
        <v>129</v>
      </c>
      <c r="J4" s="369" t="s">
        <v>35</v>
      </c>
      <c r="K4" s="370"/>
      <c r="L4" s="370"/>
      <c r="M4" s="370"/>
      <c r="N4" s="370"/>
      <c r="O4" s="371"/>
      <c r="P4" s="372" t="s">
        <v>153</v>
      </c>
      <c r="Q4" s="375" t="s">
        <v>148</v>
      </c>
      <c r="R4" s="378" t="s">
        <v>5</v>
      </c>
    </row>
    <row r="5" spans="1:18" s="17" customFormat="1" ht="15.75" customHeight="1">
      <c r="A5" s="379"/>
      <c r="B5" s="373"/>
      <c r="C5" s="373"/>
      <c r="D5" s="379"/>
      <c r="E5" s="379"/>
      <c r="F5" s="379"/>
      <c r="G5" s="379"/>
      <c r="H5" s="386"/>
      <c r="I5" s="386"/>
      <c r="J5" s="381" t="s">
        <v>38</v>
      </c>
      <c r="K5" s="382"/>
      <c r="L5" s="381" t="s">
        <v>39</v>
      </c>
      <c r="M5" s="382"/>
      <c r="N5" s="381" t="s">
        <v>40</v>
      </c>
      <c r="O5" s="382"/>
      <c r="P5" s="373"/>
      <c r="Q5" s="376"/>
      <c r="R5" s="379"/>
    </row>
    <row r="6" spans="1:18" s="17" customFormat="1" ht="16.5">
      <c r="A6" s="385"/>
      <c r="B6" s="374"/>
      <c r="C6" s="374"/>
      <c r="D6" s="385"/>
      <c r="E6" s="385"/>
      <c r="F6" s="385"/>
      <c r="G6" s="385"/>
      <c r="H6" s="387"/>
      <c r="I6" s="387"/>
      <c r="J6" s="20" t="s">
        <v>36</v>
      </c>
      <c r="K6" s="35" t="s">
        <v>37</v>
      </c>
      <c r="L6" s="20" t="s">
        <v>36</v>
      </c>
      <c r="M6" s="35" t="s">
        <v>37</v>
      </c>
      <c r="N6" s="19" t="s">
        <v>36</v>
      </c>
      <c r="O6" s="35" t="s">
        <v>37</v>
      </c>
      <c r="P6" s="374"/>
      <c r="Q6" s="377"/>
      <c r="R6" s="380"/>
    </row>
    <row r="7" spans="1:18" s="1" customFormat="1" ht="54.75" customHeight="1">
      <c r="A7" s="52">
        <v>9901</v>
      </c>
      <c r="B7" s="50" t="s">
        <v>53</v>
      </c>
      <c r="C7" s="22"/>
      <c r="D7" s="3" t="s">
        <v>130</v>
      </c>
      <c r="E7" s="16" t="s">
        <v>131</v>
      </c>
      <c r="F7" s="16" t="s">
        <v>132</v>
      </c>
      <c r="G7" s="22" t="s">
        <v>2</v>
      </c>
      <c r="H7" s="106" t="s">
        <v>184</v>
      </c>
      <c r="I7" s="10">
        <v>2485920</v>
      </c>
      <c r="J7" s="9">
        <v>497184</v>
      </c>
      <c r="K7" s="36">
        <f>J7/I7</f>
        <v>0.2</v>
      </c>
      <c r="L7" s="9">
        <v>248592</v>
      </c>
      <c r="M7" s="38">
        <f>IF(L7=0,"0",L7/I7)</f>
        <v>0.1</v>
      </c>
      <c r="N7" s="49">
        <v>248592</v>
      </c>
      <c r="O7" s="40">
        <f>IF(N7=0,"0",N7/I7)</f>
        <v>0.1</v>
      </c>
      <c r="P7" s="40"/>
      <c r="Q7" s="119" t="s">
        <v>143</v>
      </c>
      <c r="R7" s="4"/>
    </row>
    <row r="8" spans="1:18" s="1" customFormat="1" ht="54.75" customHeight="1">
      <c r="A8" s="130">
        <v>9902</v>
      </c>
      <c r="B8" s="50" t="s">
        <v>53</v>
      </c>
      <c r="C8" s="22"/>
      <c r="D8" s="3" t="s">
        <v>135</v>
      </c>
      <c r="E8" s="22" t="s">
        <v>136</v>
      </c>
      <c r="F8" s="22" t="s">
        <v>137</v>
      </c>
      <c r="G8" s="22" t="s">
        <v>12</v>
      </c>
      <c r="H8" s="106" t="s">
        <v>186</v>
      </c>
      <c r="I8" s="10">
        <v>8671000</v>
      </c>
      <c r="J8" s="9">
        <v>433550</v>
      </c>
      <c r="K8" s="36">
        <f>J8/I8</f>
        <v>0.05</v>
      </c>
      <c r="L8" s="9">
        <v>0</v>
      </c>
      <c r="M8" s="38" t="str">
        <f>IF(L8=0,"0",L8/I8)</f>
        <v>0</v>
      </c>
      <c r="N8" s="49">
        <v>433550</v>
      </c>
      <c r="O8" s="40">
        <f>IF(N8=0,"0",N8/I8)</f>
        <v>0.05</v>
      </c>
      <c r="P8" s="3" t="s">
        <v>152</v>
      </c>
      <c r="Q8" s="119" t="s">
        <v>144</v>
      </c>
      <c r="R8" s="4"/>
    </row>
    <row r="9" spans="1:18" s="1" customFormat="1" ht="54.75" customHeight="1">
      <c r="A9" s="130">
        <v>9903</v>
      </c>
      <c r="B9" s="50" t="s">
        <v>53</v>
      </c>
      <c r="C9" s="22"/>
      <c r="D9" s="3" t="s">
        <v>140</v>
      </c>
      <c r="E9" s="22" t="s">
        <v>136</v>
      </c>
      <c r="F9" s="22" t="s">
        <v>139</v>
      </c>
      <c r="G9" s="22" t="s">
        <v>12</v>
      </c>
      <c r="H9" s="106" t="s">
        <v>187</v>
      </c>
      <c r="I9" s="10">
        <v>5469000</v>
      </c>
      <c r="J9" s="9">
        <v>273450</v>
      </c>
      <c r="K9" s="36">
        <f>J9/I9</f>
        <v>0.05</v>
      </c>
      <c r="L9" s="9">
        <v>0</v>
      </c>
      <c r="M9" s="38" t="str">
        <f>IF(L9=0,"0",L9/I9)</f>
        <v>0</v>
      </c>
      <c r="N9" s="49">
        <v>273450</v>
      </c>
      <c r="O9" s="40">
        <f>IF(N9=0,"0",N9/I9)</f>
        <v>0.05</v>
      </c>
      <c r="P9" s="3" t="s">
        <v>150</v>
      </c>
      <c r="Q9" s="119" t="s">
        <v>147</v>
      </c>
      <c r="R9" s="4"/>
    </row>
    <row r="10" spans="1:18" s="1" customFormat="1" ht="54.75" customHeight="1" thickBot="1">
      <c r="A10" s="176">
        <v>9904</v>
      </c>
      <c r="B10" s="108" t="s">
        <v>53</v>
      </c>
      <c r="C10" s="105"/>
      <c r="D10" s="109" t="s">
        <v>156</v>
      </c>
      <c r="E10" s="105" t="s">
        <v>7</v>
      </c>
      <c r="F10" s="105" t="s">
        <v>19</v>
      </c>
      <c r="G10" s="105" t="s">
        <v>12</v>
      </c>
      <c r="H10" s="116" t="s">
        <v>188</v>
      </c>
      <c r="I10" s="110">
        <v>9009000</v>
      </c>
      <c r="J10" s="111">
        <v>450450</v>
      </c>
      <c r="K10" s="112">
        <f>J10/I10</f>
        <v>0.05</v>
      </c>
      <c r="L10" s="111">
        <v>0</v>
      </c>
      <c r="M10" s="113" t="str">
        <f>IF(L10=0,"0",L10/I10)</f>
        <v>0</v>
      </c>
      <c r="N10" s="114">
        <v>450450</v>
      </c>
      <c r="O10" s="115">
        <f>IF(N10=0,"0",N10/I10)</f>
        <v>0.05</v>
      </c>
      <c r="P10" s="109" t="s">
        <v>151</v>
      </c>
      <c r="Q10" s="118" t="s">
        <v>146</v>
      </c>
      <c r="R10" s="5"/>
    </row>
    <row r="11" spans="1:18" ht="25.5" customHeight="1" thickBot="1">
      <c r="A11" s="366" t="s">
        <v>30</v>
      </c>
      <c r="B11" s="367"/>
      <c r="C11" s="368"/>
      <c r="D11" s="368"/>
      <c r="E11" s="123"/>
      <c r="F11" s="123"/>
      <c r="G11" s="123"/>
      <c r="H11" s="124"/>
      <c r="I11" s="125">
        <f>SUM(I8:I10)</f>
        <v>23149000</v>
      </c>
      <c r="J11" s="125"/>
      <c r="K11" s="125"/>
      <c r="L11" s="125"/>
      <c r="M11" s="125"/>
      <c r="N11" s="125">
        <f>SUM(N8:N10)</f>
        <v>1157450</v>
      </c>
      <c r="O11" s="125"/>
      <c r="P11" s="125"/>
      <c r="Q11" s="126"/>
      <c r="R11" s="127"/>
    </row>
    <row r="13" spans="1:18" s="44" customFormat="1" ht="20.25" customHeight="1">
      <c r="A13" s="41"/>
      <c r="B13" s="41"/>
      <c r="C13" s="41"/>
      <c r="D13" s="42"/>
      <c r="E13" s="43"/>
      <c r="F13" s="41"/>
      <c r="G13" s="41"/>
      <c r="H13" s="45"/>
      <c r="I13" s="46"/>
      <c r="J13" s="47"/>
      <c r="K13" s="48"/>
      <c r="L13" s="47"/>
      <c r="M13" s="48"/>
      <c r="N13" s="47"/>
      <c r="O13" s="37"/>
      <c r="P13" s="37"/>
      <c r="Q13" s="120"/>
      <c r="R13" s="47"/>
    </row>
    <row r="14" spans="1:18" s="12" customFormat="1" ht="20.25" thickBot="1">
      <c r="A14" s="23" t="s">
        <v>42</v>
      </c>
      <c r="B14" s="23"/>
      <c r="C14" s="23"/>
      <c r="D14" s="8"/>
      <c r="E14" s="33"/>
      <c r="F14" s="27"/>
      <c r="G14" s="27"/>
      <c r="H14" s="15"/>
      <c r="I14" s="11"/>
      <c r="J14" s="21"/>
      <c r="K14" s="39"/>
      <c r="L14" s="21"/>
      <c r="M14" s="39"/>
      <c r="N14" s="7"/>
      <c r="O14" s="97"/>
      <c r="P14" s="97"/>
      <c r="Q14" s="121"/>
      <c r="R14" s="8"/>
    </row>
    <row r="15" spans="1:23" s="1" customFormat="1" ht="15.75" customHeight="1">
      <c r="A15" s="378" t="s">
        <v>27</v>
      </c>
      <c r="B15" s="372" t="s">
        <v>54</v>
      </c>
      <c r="C15" s="372" t="s">
        <v>45</v>
      </c>
      <c r="D15" s="378" t="s">
        <v>0</v>
      </c>
      <c r="E15" s="378" t="s">
        <v>145</v>
      </c>
      <c r="F15" s="378" t="s">
        <v>4</v>
      </c>
      <c r="G15" s="378" t="s">
        <v>6</v>
      </c>
      <c r="H15" s="372" t="s">
        <v>43</v>
      </c>
      <c r="I15" s="372" t="s">
        <v>129</v>
      </c>
      <c r="J15" s="369" t="s">
        <v>35</v>
      </c>
      <c r="K15" s="370"/>
      <c r="L15" s="370"/>
      <c r="M15" s="370"/>
      <c r="N15" s="370"/>
      <c r="O15" s="371"/>
      <c r="P15" s="372" t="s">
        <v>153</v>
      </c>
      <c r="Q15" s="405" t="s">
        <v>5</v>
      </c>
      <c r="R15" s="393" t="s">
        <v>226</v>
      </c>
      <c r="S15" s="394"/>
      <c r="T15" s="389" t="s">
        <v>219</v>
      </c>
      <c r="U15" s="390"/>
      <c r="V15" s="398" t="s">
        <v>227</v>
      </c>
      <c r="W15" s="399"/>
    </row>
    <row r="16" spans="1:23" s="17" customFormat="1" ht="15.75" customHeight="1">
      <c r="A16" s="379"/>
      <c r="B16" s="373"/>
      <c r="C16" s="373"/>
      <c r="D16" s="379"/>
      <c r="E16" s="379"/>
      <c r="F16" s="379"/>
      <c r="G16" s="379"/>
      <c r="H16" s="386"/>
      <c r="I16" s="386"/>
      <c r="J16" s="381" t="s">
        <v>149</v>
      </c>
      <c r="K16" s="382"/>
      <c r="L16" s="381" t="s">
        <v>39</v>
      </c>
      <c r="M16" s="382"/>
      <c r="N16" s="381" t="s">
        <v>40</v>
      </c>
      <c r="O16" s="382"/>
      <c r="P16" s="373"/>
      <c r="Q16" s="406"/>
      <c r="R16" s="391"/>
      <c r="S16" s="395"/>
      <c r="T16" s="391"/>
      <c r="U16" s="392"/>
      <c r="V16" s="399"/>
      <c r="W16" s="399"/>
    </row>
    <row r="17" spans="1:23" s="17" customFormat="1" ht="16.5">
      <c r="A17" s="385"/>
      <c r="B17" s="374"/>
      <c r="C17" s="374"/>
      <c r="D17" s="385"/>
      <c r="E17" s="385"/>
      <c r="F17" s="385"/>
      <c r="G17" s="385"/>
      <c r="H17" s="387"/>
      <c r="I17" s="387"/>
      <c r="J17" s="20" t="s">
        <v>36</v>
      </c>
      <c r="K17" s="35" t="s">
        <v>37</v>
      </c>
      <c r="L17" s="20" t="s">
        <v>36</v>
      </c>
      <c r="M17" s="35" t="s">
        <v>37</v>
      </c>
      <c r="N17" s="19" t="s">
        <v>36</v>
      </c>
      <c r="O17" s="35" t="s">
        <v>37</v>
      </c>
      <c r="P17" s="374"/>
      <c r="Q17" s="407"/>
      <c r="R17" s="178" t="s">
        <v>36</v>
      </c>
      <c r="S17" s="179" t="s">
        <v>37</v>
      </c>
      <c r="T17" s="171" t="s">
        <v>36</v>
      </c>
      <c r="U17" s="204" t="s">
        <v>37</v>
      </c>
      <c r="V17" s="222" t="s">
        <v>36</v>
      </c>
      <c r="W17" s="223" t="s">
        <v>37</v>
      </c>
    </row>
    <row r="18" spans="1:25" s="1" customFormat="1" ht="54.75" customHeight="1" thickBot="1">
      <c r="A18" s="101" t="s">
        <v>193</v>
      </c>
      <c r="B18" s="108" t="s">
        <v>154</v>
      </c>
      <c r="C18" s="105"/>
      <c r="D18" s="109" t="s">
        <v>231</v>
      </c>
      <c r="E18" s="13" t="s">
        <v>75</v>
      </c>
      <c r="F18" s="128" t="s">
        <v>230</v>
      </c>
      <c r="G18" s="128" t="s">
        <v>233</v>
      </c>
      <c r="H18" s="116" t="s">
        <v>134</v>
      </c>
      <c r="I18" s="110">
        <v>1000000</v>
      </c>
      <c r="J18" s="111">
        <v>0</v>
      </c>
      <c r="K18" s="112">
        <f>J18/I18</f>
        <v>0</v>
      </c>
      <c r="L18" s="111">
        <v>0</v>
      </c>
      <c r="M18" s="113" t="str">
        <f>IF(L18=0,"0",L18/I18)</f>
        <v>0</v>
      </c>
      <c r="N18" s="114">
        <v>200000</v>
      </c>
      <c r="O18" s="115">
        <f>IF(N18=0,"0",N18/I18)</f>
        <v>0.2</v>
      </c>
      <c r="P18" s="115" t="s">
        <v>141</v>
      </c>
      <c r="Q18" s="197" t="s">
        <v>210</v>
      </c>
      <c r="R18" s="180">
        <v>100000</v>
      </c>
      <c r="S18" s="181">
        <f aca="true" t="shared" si="0" ref="S18:S34">IF(R18=0,"0",R18/I18)</f>
        <v>0.1</v>
      </c>
      <c r="T18" s="172">
        <v>100000</v>
      </c>
      <c r="U18" s="205">
        <f>IF(T18=0,"0",U18/I18)</f>
        <v>0</v>
      </c>
      <c r="V18" s="224">
        <v>0</v>
      </c>
      <c r="W18" s="260" t="str">
        <f>IF(V18=0,"0",V18/I18)</f>
        <v>0</v>
      </c>
      <c r="X18" s="408" t="s">
        <v>285</v>
      </c>
      <c r="Y18" s="409"/>
    </row>
    <row r="19" spans="1:25" s="1" customFormat="1" ht="54.75" customHeight="1">
      <c r="A19" s="134" t="s">
        <v>194</v>
      </c>
      <c r="B19" s="135" t="s">
        <v>155</v>
      </c>
      <c r="C19" s="136"/>
      <c r="D19" s="137" t="s">
        <v>232</v>
      </c>
      <c r="E19" s="138" t="s">
        <v>14</v>
      </c>
      <c r="F19" s="138" t="s">
        <v>157</v>
      </c>
      <c r="G19" s="136" t="s">
        <v>12</v>
      </c>
      <c r="H19" s="139" t="s">
        <v>158</v>
      </c>
      <c r="I19" s="140">
        <v>9000000</v>
      </c>
      <c r="J19" s="141">
        <v>0</v>
      </c>
      <c r="K19" s="142">
        <f aca="true" t="shared" si="1" ref="K19:K33">J19/I19</f>
        <v>0</v>
      </c>
      <c r="L19" s="141">
        <v>450000</v>
      </c>
      <c r="M19" s="143">
        <f aca="true" t="shared" si="2" ref="M19:M33">IF(L19=0,"0",L19/I19)</f>
        <v>0.05</v>
      </c>
      <c r="N19" s="141">
        <v>1350000</v>
      </c>
      <c r="O19" s="142">
        <f aca="true" t="shared" si="3" ref="O19:O33">IF(N19=0,"0",N19/I19)</f>
        <v>0.15</v>
      </c>
      <c r="P19" s="137" t="s">
        <v>150</v>
      </c>
      <c r="Q19" s="404" t="s">
        <v>223</v>
      </c>
      <c r="R19" s="182"/>
      <c r="S19" s="194"/>
      <c r="T19" s="173"/>
      <c r="U19" s="206"/>
      <c r="V19" s="225"/>
      <c r="W19" s="261" t="str">
        <f aca="true" t="shared" si="4" ref="W19:W34">IF(V19=0,"0",V19/I19)</f>
        <v>0</v>
      </c>
      <c r="X19" s="408" t="s">
        <v>286</v>
      </c>
      <c r="Y19" s="409"/>
    </row>
    <row r="20" spans="1:25" s="1" customFormat="1" ht="54.75" customHeight="1">
      <c r="A20" s="144" t="s">
        <v>195</v>
      </c>
      <c r="B20" s="102" t="s">
        <v>155</v>
      </c>
      <c r="C20" s="22"/>
      <c r="D20" s="3" t="s">
        <v>159</v>
      </c>
      <c r="E20" s="16" t="s">
        <v>14</v>
      </c>
      <c r="F20" s="16" t="s">
        <v>15</v>
      </c>
      <c r="G20" s="22" t="s">
        <v>12</v>
      </c>
      <c r="H20" s="106" t="s">
        <v>158</v>
      </c>
      <c r="I20" s="10">
        <v>9000000</v>
      </c>
      <c r="J20" s="9">
        <v>0</v>
      </c>
      <c r="K20" s="36">
        <f t="shared" si="1"/>
        <v>0</v>
      </c>
      <c r="L20" s="9">
        <v>450001</v>
      </c>
      <c r="M20" s="38">
        <f t="shared" si="2"/>
        <v>0.05000011111111111</v>
      </c>
      <c r="N20" s="49">
        <v>1350000</v>
      </c>
      <c r="O20" s="40">
        <f t="shared" si="3"/>
        <v>0.15</v>
      </c>
      <c r="P20" s="109" t="s">
        <v>189</v>
      </c>
      <c r="Q20" s="401"/>
      <c r="R20" s="183"/>
      <c r="S20" s="195"/>
      <c r="T20" s="174"/>
      <c r="U20" s="207"/>
      <c r="V20" s="226"/>
      <c r="W20" s="262" t="str">
        <f t="shared" si="4"/>
        <v>0</v>
      </c>
      <c r="X20" s="408" t="s">
        <v>287</v>
      </c>
      <c r="Y20" s="409"/>
    </row>
    <row r="21" spans="1:25" s="1" customFormat="1" ht="54.75" customHeight="1" thickBot="1">
      <c r="A21" s="145" t="s">
        <v>196</v>
      </c>
      <c r="B21" s="146" t="s">
        <v>155</v>
      </c>
      <c r="C21" s="147"/>
      <c r="D21" s="148" t="s">
        <v>160</v>
      </c>
      <c r="E21" s="149" t="s">
        <v>14</v>
      </c>
      <c r="F21" s="147" t="s">
        <v>161</v>
      </c>
      <c r="G21" s="147" t="s">
        <v>12</v>
      </c>
      <c r="H21" s="150" t="s">
        <v>158</v>
      </c>
      <c r="I21" s="151">
        <v>9000000</v>
      </c>
      <c r="J21" s="152">
        <v>0</v>
      </c>
      <c r="K21" s="153">
        <f t="shared" si="1"/>
        <v>0</v>
      </c>
      <c r="L21" s="152">
        <v>450002</v>
      </c>
      <c r="M21" s="154">
        <f t="shared" si="2"/>
        <v>0.050000222222222224</v>
      </c>
      <c r="N21" s="155">
        <v>1350000</v>
      </c>
      <c r="O21" s="156">
        <f t="shared" si="3"/>
        <v>0.15</v>
      </c>
      <c r="P21" s="148" t="s">
        <v>189</v>
      </c>
      <c r="Q21" s="402"/>
      <c r="R21" s="184"/>
      <c r="S21" s="196"/>
      <c r="T21" s="175"/>
      <c r="U21" s="208"/>
      <c r="V21" s="227"/>
      <c r="W21" s="263" t="str">
        <f t="shared" si="4"/>
        <v>0</v>
      </c>
      <c r="X21" s="408" t="s">
        <v>288</v>
      </c>
      <c r="Y21" s="409"/>
    </row>
    <row r="22" spans="1:25" s="1" customFormat="1" ht="54.75" customHeight="1">
      <c r="A22" s="159" t="s">
        <v>197</v>
      </c>
      <c r="B22" s="160" t="s">
        <v>163</v>
      </c>
      <c r="C22" s="136"/>
      <c r="D22" s="137" t="s">
        <v>164</v>
      </c>
      <c r="E22" s="136" t="s">
        <v>13</v>
      </c>
      <c r="F22" s="136" t="s">
        <v>9</v>
      </c>
      <c r="G22" s="136" t="s">
        <v>2</v>
      </c>
      <c r="H22" s="139" t="s">
        <v>162</v>
      </c>
      <c r="I22" s="140">
        <v>364800</v>
      </c>
      <c r="J22" s="141">
        <v>36480</v>
      </c>
      <c r="K22" s="142">
        <f t="shared" si="1"/>
        <v>0.1</v>
      </c>
      <c r="L22" s="141">
        <v>0</v>
      </c>
      <c r="M22" s="143" t="str">
        <f t="shared" si="2"/>
        <v>0</v>
      </c>
      <c r="N22" s="141">
        <v>36480</v>
      </c>
      <c r="O22" s="142">
        <f t="shared" si="3"/>
        <v>0.1</v>
      </c>
      <c r="P22" s="142"/>
      <c r="Q22" s="400" t="s">
        <v>192</v>
      </c>
      <c r="R22" s="185">
        <v>36480</v>
      </c>
      <c r="S22" s="186">
        <f t="shared" si="0"/>
        <v>0.1</v>
      </c>
      <c r="T22" s="173">
        <v>18240</v>
      </c>
      <c r="U22" s="206">
        <f aca="true" t="shared" si="5" ref="U22:U34">IF(T22=0,"0",T22/I22)</f>
        <v>0.05</v>
      </c>
      <c r="V22" s="225">
        <v>36480</v>
      </c>
      <c r="W22" s="264">
        <f t="shared" si="4"/>
        <v>0.1</v>
      </c>
      <c r="X22" s="408" t="s">
        <v>289</v>
      </c>
      <c r="Y22" s="409"/>
    </row>
    <row r="23" spans="1:25" s="1" customFormat="1" ht="54.75" customHeight="1">
      <c r="A23" s="161" t="s">
        <v>198</v>
      </c>
      <c r="B23" s="103" t="s">
        <v>163</v>
      </c>
      <c r="C23" s="22"/>
      <c r="D23" s="3" t="s">
        <v>169</v>
      </c>
      <c r="E23" s="22" t="s">
        <v>18</v>
      </c>
      <c r="F23" s="22" t="s">
        <v>22</v>
      </c>
      <c r="G23" s="22" t="s">
        <v>2</v>
      </c>
      <c r="H23" s="106" t="s">
        <v>168</v>
      </c>
      <c r="I23" s="10">
        <v>988905</v>
      </c>
      <c r="J23" s="9">
        <v>98890</v>
      </c>
      <c r="K23" s="36">
        <f t="shared" si="1"/>
        <v>0.09999949439025993</v>
      </c>
      <c r="L23" s="9">
        <v>0</v>
      </c>
      <c r="M23" s="38" t="str">
        <f t="shared" si="2"/>
        <v>0</v>
      </c>
      <c r="N23" s="49">
        <v>98890</v>
      </c>
      <c r="O23" s="40">
        <f t="shared" si="3"/>
        <v>0.09999949439025993</v>
      </c>
      <c r="P23" s="40"/>
      <c r="Q23" s="401"/>
      <c r="R23" s="187">
        <v>98890</v>
      </c>
      <c r="S23" s="188">
        <f t="shared" si="0"/>
        <v>0.09999949439025993</v>
      </c>
      <c r="T23" s="174">
        <v>49445</v>
      </c>
      <c r="U23" s="207">
        <f t="shared" si="5"/>
        <v>0.049999747195129965</v>
      </c>
      <c r="V23" s="226">
        <v>98890</v>
      </c>
      <c r="W23" s="265">
        <f t="shared" si="4"/>
        <v>0.09999949439025993</v>
      </c>
      <c r="X23" s="408" t="s">
        <v>290</v>
      </c>
      <c r="Y23" s="409"/>
    </row>
    <row r="24" spans="1:25" s="1" customFormat="1" ht="54.75" customHeight="1">
      <c r="A24" s="161" t="s">
        <v>199</v>
      </c>
      <c r="B24" s="50" t="s">
        <v>154</v>
      </c>
      <c r="C24" s="22"/>
      <c r="D24" s="3" t="s">
        <v>171</v>
      </c>
      <c r="E24" s="162" t="s">
        <v>75</v>
      </c>
      <c r="F24" s="22" t="s">
        <v>128</v>
      </c>
      <c r="G24" s="22" t="s">
        <v>2</v>
      </c>
      <c r="H24" s="106" t="s">
        <v>167</v>
      </c>
      <c r="I24" s="10">
        <v>155068</v>
      </c>
      <c r="J24" s="9">
        <v>15507</v>
      </c>
      <c r="K24" s="36">
        <f>J24/I24</f>
        <v>0.10000128975675188</v>
      </c>
      <c r="L24" s="9">
        <v>0</v>
      </c>
      <c r="M24" s="38" t="str">
        <f>IF(L24=0,"0",L24/I24)</f>
        <v>0</v>
      </c>
      <c r="N24" s="49">
        <v>15507</v>
      </c>
      <c r="O24" s="40">
        <f>IF(N24=0,"0",N24/I24)</f>
        <v>0.10000128975675188</v>
      </c>
      <c r="P24" s="40"/>
      <c r="Q24" s="401"/>
      <c r="R24" s="187">
        <v>15507</v>
      </c>
      <c r="S24" s="188">
        <f t="shared" si="0"/>
        <v>0.10000128975675188</v>
      </c>
      <c r="T24" s="174">
        <v>7754</v>
      </c>
      <c r="U24" s="207">
        <f t="shared" si="5"/>
        <v>0.05000386927025563</v>
      </c>
      <c r="V24" s="226">
        <v>15507</v>
      </c>
      <c r="W24" s="265">
        <f t="shared" si="4"/>
        <v>0.10000128975675188</v>
      </c>
      <c r="X24" s="408" t="s">
        <v>293</v>
      </c>
      <c r="Y24" s="408"/>
    </row>
    <row r="25" spans="1:25" s="1" customFormat="1" ht="54.75" customHeight="1">
      <c r="A25" s="161" t="s">
        <v>200</v>
      </c>
      <c r="B25" s="50" t="s">
        <v>154</v>
      </c>
      <c r="C25" s="22"/>
      <c r="D25" s="3" t="s">
        <v>170</v>
      </c>
      <c r="E25" s="22" t="s">
        <v>18</v>
      </c>
      <c r="F25" s="22" t="s">
        <v>52</v>
      </c>
      <c r="G25" s="22" t="s">
        <v>2</v>
      </c>
      <c r="H25" s="106" t="s">
        <v>167</v>
      </c>
      <c r="I25" s="10">
        <v>139345</v>
      </c>
      <c r="J25" s="9">
        <v>13935</v>
      </c>
      <c r="K25" s="36">
        <f>J25/I25</f>
        <v>0.10000358821629768</v>
      </c>
      <c r="L25" s="9">
        <v>0</v>
      </c>
      <c r="M25" s="38" t="str">
        <f>IF(L25=0,"0",L25/I25)</f>
        <v>0</v>
      </c>
      <c r="N25" s="49">
        <v>13935</v>
      </c>
      <c r="O25" s="40">
        <f>IF(N25=0,"0",N25/I25)</f>
        <v>0.10000358821629768</v>
      </c>
      <c r="P25" s="40"/>
      <c r="Q25" s="401"/>
      <c r="R25" s="187">
        <v>13935</v>
      </c>
      <c r="S25" s="188">
        <f t="shared" si="0"/>
        <v>0.10000358821629768</v>
      </c>
      <c r="T25" s="174">
        <v>6968</v>
      </c>
      <c r="U25" s="207">
        <f t="shared" si="5"/>
        <v>0.05000538232444652</v>
      </c>
      <c r="V25" s="226">
        <v>13935</v>
      </c>
      <c r="W25" s="265">
        <f t="shared" si="4"/>
        <v>0.10000358821629768</v>
      </c>
      <c r="X25" s="408" t="s">
        <v>294</v>
      </c>
      <c r="Y25" s="408"/>
    </row>
    <row r="26" spans="1:25" s="1" customFormat="1" ht="90" customHeight="1" thickBot="1">
      <c r="A26" s="163" t="s">
        <v>201</v>
      </c>
      <c r="B26" s="164" t="s">
        <v>154</v>
      </c>
      <c r="C26" s="147"/>
      <c r="D26" s="148" t="s">
        <v>172</v>
      </c>
      <c r="E26" s="147" t="s">
        <v>18</v>
      </c>
      <c r="F26" s="147" t="s">
        <v>22</v>
      </c>
      <c r="G26" s="147" t="s">
        <v>2</v>
      </c>
      <c r="H26" s="150" t="s">
        <v>167</v>
      </c>
      <c r="I26" s="151">
        <v>146719</v>
      </c>
      <c r="J26" s="152">
        <v>14672</v>
      </c>
      <c r="K26" s="153">
        <f>J26/I26</f>
        <v>0.10000068157498347</v>
      </c>
      <c r="L26" s="152">
        <v>0</v>
      </c>
      <c r="M26" s="154" t="str">
        <f>IF(L26=0,"0",L26/I26)</f>
        <v>0</v>
      </c>
      <c r="N26" s="155">
        <v>14672</v>
      </c>
      <c r="O26" s="165">
        <f>IF(N26=0,"0",N26/I26)</f>
        <v>0.10000068157498347</v>
      </c>
      <c r="P26" s="165"/>
      <c r="Q26" s="402"/>
      <c r="R26" s="189">
        <v>14672</v>
      </c>
      <c r="S26" s="190">
        <f t="shared" si="0"/>
        <v>0.10000068157498347</v>
      </c>
      <c r="T26" s="175">
        <v>7336</v>
      </c>
      <c r="U26" s="208">
        <f t="shared" si="5"/>
        <v>0.050000340787491736</v>
      </c>
      <c r="V26" s="227">
        <v>14672</v>
      </c>
      <c r="W26" s="266">
        <f t="shared" si="4"/>
        <v>0.10000068157498347</v>
      </c>
      <c r="X26" s="259" t="s">
        <v>267</v>
      </c>
      <c r="Y26" s="259"/>
    </row>
    <row r="27" spans="1:25" s="1" customFormat="1" ht="54.75" customHeight="1">
      <c r="A27" s="99" t="s">
        <v>202</v>
      </c>
      <c r="B27" s="157" t="s">
        <v>154</v>
      </c>
      <c r="C27" s="129"/>
      <c r="D27" s="131" t="s">
        <v>191</v>
      </c>
      <c r="E27" s="129" t="s">
        <v>18</v>
      </c>
      <c r="F27" s="129" t="s">
        <v>29</v>
      </c>
      <c r="G27" s="129" t="s">
        <v>2</v>
      </c>
      <c r="H27" s="107" t="s">
        <v>134</v>
      </c>
      <c r="I27" s="132">
        <v>744565</v>
      </c>
      <c r="J27" s="49">
        <v>74456</v>
      </c>
      <c r="K27" s="40">
        <f t="shared" si="1"/>
        <v>0.09999932846695722</v>
      </c>
      <c r="L27" s="49">
        <v>0</v>
      </c>
      <c r="M27" s="133" t="str">
        <f t="shared" si="2"/>
        <v>0</v>
      </c>
      <c r="N27" s="49">
        <v>74456</v>
      </c>
      <c r="O27" s="40">
        <f t="shared" si="3"/>
        <v>0.09999932846695722</v>
      </c>
      <c r="P27" s="40"/>
      <c r="Q27" s="158"/>
      <c r="R27" s="187">
        <v>74456</v>
      </c>
      <c r="S27" s="188">
        <f t="shared" si="0"/>
        <v>0.09999932846695722</v>
      </c>
      <c r="T27" s="174">
        <v>37228</v>
      </c>
      <c r="U27" s="207">
        <f t="shared" si="5"/>
        <v>0.04999966423347861</v>
      </c>
      <c r="V27" s="228">
        <v>74456</v>
      </c>
      <c r="W27" s="267">
        <f t="shared" si="4"/>
        <v>0.09999932846695722</v>
      </c>
      <c r="X27" s="259" t="s">
        <v>295</v>
      </c>
      <c r="Y27" s="259"/>
    </row>
    <row r="28" spans="1:25" s="1" customFormat="1" ht="54.75" customHeight="1">
      <c r="A28" s="52" t="s">
        <v>203</v>
      </c>
      <c r="B28" s="103" t="s">
        <v>163</v>
      </c>
      <c r="C28" s="22"/>
      <c r="D28" s="3" t="s">
        <v>165</v>
      </c>
      <c r="E28" s="22" t="s">
        <v>8</v>
      </c>
      <c r="F28" s="22" t="s">
        <v>33</v>
      </c>
      <c r="G28" s="22" t="s">
        <v>2</v>
      </c>
      <c r="H28" s="106" t="s">
        <v>166</v>
      </c>
      <c r="I28" s="10">
        <v>835388</v>
      </c>
      <c r="J28" s="9">
        <v>83539</v>
      </c>
      <c r="K28" s="36">
        <f t="shared" si="1"/>
        <v>0.10000023940971142</v>
      </c>
      <c r="L28" s="9">
        <v>0</v>
      </c>
      <c r="M28" s="38" t="str">
        <f t="shared" si="2"/>
        <v>0</v>
      </c>
      <c r="N28" s="49">
        <v>83539</v>
      </c>
      <c r="O28" s="40">
        <f t="shared" si="3"/>
        <v>0.10000023940971142</v>
      </c>
      <c r="P28" s="40"/>
      <c r="Q28" s="104"/>
      <c r="R28" s="187">
        <v>83539</v>
      </c>
      <c r="S28" s="188">
        <f t="shared" si="0"/>
        <v>0.10000023940971142</v>
      </c>
      <c r="T28" s="174">
        <v>41770</v>
      </c>
      <c r="U28" s="207">
        <f t="shared" si="5"/>
        <v>0.050000718229134246</v>
      </c>
      <c r="V28" s="226">
        <v>83539</v>
      </c>
      <c r="W28" s="265">
        <f t="shared" si="4"/>
        <v>0.10000023940971142</v>
      </c>
      <c r="X28" s="259" t="s">
        <v>296</v>
      </c>
      <c r="Y28" s="259"/>
    </row>
    <row r="29" spans="1:25" s="1" customFormat="1" ht="54.75" customHeight="1" thickBot="1">
      <c r="A29" s="101" t="s">
        <v>204</v>
      </c>
      <c r="B29" s="108" t="s">
        <v>154</v>
      </c>
      <c r="C29" s="105"/>
      <c r="D29" s="109" t="s">
        <v>173</v>
      </c>
      <c r="E29" s="105" t="s">
        <v>18</v>
      </c>
      <c r="F29" s="105" t="s">
        <v>52</v>
      </c>
      <c r="G29" s="105" t="s">
        <v>2</v>
      </c>
      <c r="H29" s="116" t="s">
        <v>134</v>
      </c>
      <c r="I29" s="110">
        <v>615170</v>
      </c>
      <c r="J29" s="111">
        <v>61517</v>
      </c>
      <c r="K29" s="112">
        <f t="shared" si="1"/>
        <v>0.1</v>
      </c>
      <c r="L29" s="111">
        <v>0</v>
      </c>
      <c r="M29" s="113" t="str">
        <f t="shared" si="2"/>
        <v>0</v>
      </c>
      <c r="N29" s="114">
        <v>61517</v>
      </c>
      <c r="O29" s="115">
        <f t="shared" si="3"/>
        <v>0.1</v>
      </c>
      <c r="P29" s="115"/>
      <c r="Q29" s="166"/>
      <c r="R29" s="191">
        <v>61517</v>
      </c>
      <c r="S29" s="192">
        <f t="shared" si="0"/>
        <v>0.1</v>
      </c>
      <c r="T29" s="172">
        <v>30759</v>
      </c>
      <c r="U29" s="205">
        <f t="shared" si="5"/>
        <v>0.050000812783458234</v>
      </c>
      <c r="V29" s="224">
        <v>61517</v>
      </c>
      <c r="W29" s="268">
        <f t="shared" si="4"/>
        <v>0.1</v>
      </c>
      <c r="X29" s="259" t="s">
        <v>297</v>
      </c>
      <c r="Y29" s="259"/>
    </row>
    <row r="30" spans="1:25" s="1" customFormat="1" ht="54.75" customHeight="1">
      <c r="A30" s="167" t="s">
        <v>205</v>
      </c>
      <c r="B30" s="168" t="s">
        <v>154</v>
      </c>
      <c r="C30" s="136"/>
      <c r="D30" s="137" t="s">
        <v>176</v>
      </c>
      <c r="E30" s="136" t="s">
        <v>174</v>
      </c>
      <c r="F30" s="136" t="s">
        <v>24</v>
      </c>
      <c r="G30" s="136" t="s">
        <v>2</v>
      </c>
      <c r="H30" s="139" t="s">
        <v>175</v>
      </c>
      <c r="I30" s="140">
        <v>179000</v>
      </c>
      <c r="J30" s="141">
        <v>35800</v>
      </c>
      <c r="K30" s="142">
        <f t="shared" si="1"/>
        <v>0.2</v>
      </c>
      <c r="L30" s="141">
        <v>40000</v>
      </c>
      <c r="M30" s="143">
        <f t="shared" si="2"/>
        <v>0.22346368715083798</v>
      </c>
      <c r="N30" s="141">
        <v>17900</v>
      </c>
      <c r="O30" s="142">
        <f t="shared" si="3"/>
        <v>0.1</v>
      </c>
      <c r="P30" s="142"/>
      <c r="Q30" s="403" t="s">
        <v>220</v>
      </c>
      <c r="R30" s="185">
        <v>17900</v>
      </c>
      <c r="S30" s="186">
        <f t="shared" si="0"/>
        <v>0.1</v>
      </c>
      <c r="T30" s="173">
        <v>17900</v>
      </c>
      <c r="U30" s="209">
        <f t="shared" si="5"/>
        <v>0.1</v>
      </c>
      <c r="V30" s="225">
        <v>17900</v>
      </c>
      <c r="W30" s="264">
        <f t="shared" si="4"/>
        <v>0.1</v>
      </c>
      <c r="X30" s="259" t="s">
        <v>298</v>
      </c>
      <c r="Y30" s="259"/>
    </row>
    <row r="31" spans="1:25" s="1" customFormat="1" ht="54.75" customHeight="1">
      <c r="A31" s="169" t="s">
        <v>206</v>
      </c>
      <c r="B31" s="50" t="s">
        <v>154</v>
      </c>
      <c r="C31" s="22"/>
      <c r="D31" s="3" t="s">
        <v>177</v>
      </c>
      <c r="E31" s="22" t="s">
        <v>82</v>
      </c>
      <c r="F31" s="22" t="s">
        <v>178</v>
      </c>
      <c r="G31" s="22" t="s">
        <v>2</v>
      </c>
      <c r="H31" s="106" t="s">
        <v>175</v>
      </c>
      <c r="I31" s="10">
        <v>149850</v>
      </c>
      <c r="J31" s="9">
        <v>29970</v>
      </c>
      <c r="K31" s="36">
        <f t="shared" si="1"/>
        <v>0.2</v>
      </c>
      <c r="L31" s="9">
        <v>14985</v>
      </c>
      <c r="M31" s="38">
        <f t="shared" si="2"/>
        <v>0.1</v>
      </c>
      <c r="N31" s="49">
        <v>14985</v>
      </c>
      <c r="O31" s="40">
        <f t="shared" si="3"/>
        <v>0.1</v>
      </c>
      <c r="P31" s="40"/>
      <c r="Q31" s="401"/>
      <c r="R31" s="187">
        <v>14985</v>
      </c>
      <c r="S31" s="188">
        <f t="shared" si="0"/>
        <v>0.1</v>
      </c>
      <c r="T31" s="174">
        <v>14985</v>
      </c>
      <c r="U31" s="207">
        <f t="shared" si="5"/>
        <v>0.1</v>
      </c>
      <c r="V31" s="226">
        <v>14985</v>
      </c>
      <c r="W31" s="265">
        <f t="shared" si="4"/>
        <v>0.1</v>
      </c>
      <c r="X31" s="259" t="s">
        <v>291</v>
      </c>
      <c r="Y31" s="259"/>
    </row>
    <row r="32" spans="1:25" s="1" customFormat="1" ht="54.75" customHeight="1">
      <c r="A32" s="169" t="s">
        <v>207</v>
      </c>
      <c r="B32" s="50" t="s">
        <v>154</v>
      </c>
      <c r="C32" s="22"/>
      <c r="D32" s="3" t="s">
        <v>179</v>
      </c>
      <c r="E32" s="22" t="s">
        <v>110</v>
      </c>
      <c r="F32" s="22" t="s">
        <v>41</v>
      </c>
      <c r="G32" s="22" t="s">
        <v>2</v>
      </c>
      <c r="H32" s="106" t="s">
        <v>175</v>
      </c>
      <c r="I32" s="10">
        <v>107200</v>
      </c>
      <c r="J32" s="9">
        <v>21440</v>
      </c>
      <c r="K32" s="36">
        <f t="shared" si="1"/>
        <v>0.2</v>
      </c>
      <c r="L32" s="9">
        <v>10720</v>
      </c>
      <c r="M32" s="38">
        <f t="shared" si="2"/>
        <v>0.1</v>
      </c>
      <c r="N32" s="49">
        <v>10720</v>
      </c>
      <c r="O32" s="40">
        <f t="shared" si="3"/>
        <v>0.1</v>
      </c>
      <c r="P32" s="40"/>
      <c r="Q32" s="401"/>
      <c r="R32" s="187">
        <v>10720</v>
      </c>
      <c r="S32" s="188">
        <f t="shared" si="0"/>
        <v>0.1</v>
      </c>
      <c r="T32" s="174">
        <v>10720</v>
      </c>
      <c r="U32" s="207">
        <f t="shared" si="5"/>
        <v>0.1</v>
      </c>
      <c r="V32" s="226">
        <v>10720</v>
      </c>
      <c r="W32" s="265">
        <f t="shared" si="4"/>
        <v>0.1</v>
      </c>
      <c r="X32" s="259" t="s">
        <v>299</v>
      </c>
      <c r="Y32" s="259"/>
    </row>
    <row r="33" spans="1:25" s="1" customFormat="1" ht="54.75" customHeight="1" thickBot="1">
      <c r="A33" s="170" t="s">
        <v>214</v>
      </c>
      <c r="B33" s="164" t="s">
        <v>154</v>
      </c>
      <c r="C33" s="147"/>
      <c r="D33" s="148" t="s">
        <v>180</v>
      </c>
      <c r="E33" s="149" t="s">
        <v>133</v>
      </c>
      <c r="F33" s="147" t="s">
        <v>47</v>
      </c>
      <c r="G33" s="147" t="s">
        <v>2</v>
      </c>
      <c r="H33" s="150" t="s">
        <v>175</v>
      </c>
      <c r="I33" s="151">
        <v>175680</v>
      </c>
      <c r="J33" s="152">
        <v>35136</v>
      </c>
      <c r="K33" s="153">
        <f t="shared" si="1"/>
        <v>0.2</v>
      </c>
      <c r="L33" s="152">
        <v>17568</v>
      </c>
      <c r="M33" s="154">
        <f t="shared" si="2"/>
        <v>0.1</v>
      </c>
      <c r="N33" s="155">
        <v>17568</v>
      </c>
      <c r="O33" s="165">
        <f t="shared" si="3"/>
        <v>0.1</v>
      </c>
      <c r="P33" s="165"/>
      <c r="Q33" s="402"/>
      <c r="R33" s="189">
        <v>17568</v>
      </c>
      <c r="S33" s="190">
        <f t="shared" si="0"/>
        <v>0.1</v>
      </c>
      <c r="T33" s="175">
        <v>17568</v>
      </c>
      <c r="U33" s="208">
        <f t="shared" si="5"/>
        <v>0.1</v>
      </c>
      <c r="V33" s="227">
        <v>17568</v>
      </c>
      <c r="W33" s="266">
        <f t="shared" si="4"/>
        <v>0.1</v>
      </c>
      <c r="X33" s="259" t="s">
        <v>300</v>
      </c>
      <c r="Y33" s="259"/>
    </row>
    <row r="34" spans="1:25" s="1" customFormat="1" ht="54.75" customHeight="1">
      <c r="A34" s="100" t="s">
        <v>215</v>
      </c>
      <c r="B34" s="210" t="s">
        <v>155</v>
      </c>
      <c r="C34" s="193"/>
      <c r="D34" s="211" t="s">
        <v>181</v>
      </c>
      <c r="E34" s="193" t="s">
        <v>55</v>
      </c>
      <c r="F34" s="193" t="s">
        <v>9</v>
      </c>
      <c r="G34" s="193" t="s">
        <v>2</v>
      </c>
      <c r="H34" s="212" t="s">
        <v>183</v>
      </c>
      <c r="I34" s="213">
        <v>1468091</v>
      </c>
      <c r="J34" s="114">
        <v>102766</v>
      </c>
      <c r="K34" s="115">
        <f>J34/I34</f>
        <v>0.06999974797202625</v>
      </c>
      <c r="L34" s="114">
        <v>0</v>
      </c>
      <c r="M34" s="214" t="str">
        <f>IF(L34=0,"0",L34/I34)</f>
        <v>0</v>
      </c>
      <c r="N34" s="114">
        <v>102766</v>
      </c>
      <c r="O34" s="115">
        <f>IF(N34=0,"0",N34/I34)</f>
        <v>0.06999974797202625</v>
      </c>
      <c r="P34" s="115"/>
      <c r="Q34" s="215" t="s">
        <v>182</v>
      </c>
      <c r="R34" s="191">
        <v>102766</v>
      </c>
      <c r="S34" s="192">
        <f t="shared" si="0"/>
        <v>0.06999974797202625</v>
      </c>
      <c r="T34" s="172">
        <v>51383</v>
      </c>
      <c r="U34" s="205">
        <f t="shared" si="5"/>
        <v>0.034999873986013126</v>
      </c>
      <c r="V34" s="229">
        <v>102766</v>
      </c>
      <c r="W34" s="269">
        <f t="shared" si="4"/>
        <v>0.06999974797202625</v>
      </c>
      <c r="X34" s="259" t="s">
        <v>292</v>
      </c>
      <c r="Y34" s="259"/>
    </row>
    <row r="35" spans="1:23" s="51" customFormat="1" ht="25.5" customHeight="1">
      <c r="A35" s="396" t="s">
        <v>185</v>
      </c>
      <c r="B35" s="397"/>
      <c r="C35" s="397"/>
      <c r="D35" s="397"/>
      <c r="E35" s="216"/>
      <c r="F35" s="216"/>
      <c r="G35" s="216"/>
      <c r="H35" s="217"/>
      <c r="I35" s="218">
        <f>SUM(I18:I34)</f>
        <v>34069781</v>
      </c>
      <c r="J35" s="218"/>
      <c r="K35" s="218"/>
      <c r="L35" s="218"/>
      <c r="M35" s="218"/>
      <c r="N35" s="218">
        <f>SUM(N18:N34)</f>
        <v>4812935</v>
      </c>
      <c r="O35" s="218"/>
      <c r="P35" s="218"/>
      <c r="Q35" s="219"/>
      <c r="R35" s="218">
        <f>SUM(R18:R34)</f>
        <v>662935</v>
      </c>
      <c r="S35" s="218"/>
      <c r="T35" s="218">
        <f>SUM(T18:T34)</f>
        <v>412056</v>
      </c>
      <c r="U35" s="218"/>
      <c r="V35" s="220">
        <f>SUM(V18:V34)</f>
        <v>562935</v>
      </c>
      <c r="W35" s="221"/>
    </row>
    <row r="36" spans="1:18" s="30" customFormat="1" ht="20.25" customHeight="1">
      <c r="A36" s="27"/>
      <c r="B36" s="27"/>
      <c r="C36" s="27"/>
      <c r="D36" s="6"/>
      <c r="E36" s="27"/>
      <c r="F36" s="27"/>
      <c r="G36" s="27"/>
      <c r="H36" s="8"/>
      <c r="I36" s="28"/>
      <c r="J36" s="21"/>
      <c r="K36" s="39"/>
      <c r="L36" s="21"/>
      <c r="M36" s="39"/>
      <c r="N36" s="29"/>
      <c r="O36" s="37"/>
      <c r="P36" s="37"/>
      <c r="Q36" s="121"/>
      <c r="R36" s="121"/>
    </row>
    <row r="37" spans="1:18" s="198" customFormat="1" ht="24" customHeight="1">
      <c r="A37" s="198" t="s">
        <v>224</v>
      </c>
      <c r="Q37" s="199"/>
      <c r="R37" s="199"/>
    </row>
    <row r="38" spans="1:17" s="198" customFormat="1" ht="30" customHeight="1">
      <c r="A38" s="200" t="s">
        <v>208</v>
      </c>
      <c r="B38" s="198" t="s">
        <v>217</v>
      </c>
      <c r="Q38" s="199"/>
    </row>
    <row r="39" spans="1:21" s="202" customFormat="1" ht="71.25" customHeight="1">
      <c r="A39" s="201" t="s">
        <v>209</v>
      </c>
      <c r="B39" s="388" t="s">
        <v>222</v>
      </c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</row>
    <row r="40" spans="1:17" s="198" customFormat="1" ht="30" customHeight="1">
      <c r="A40" s="200" t="s">
        <v>211</v>
      </c>
      <c r="B40" s="198" t="s">
        <v>212</v>
      </c>
      <c r="Q40" s="199"/>
    </row>
    <row r="41" spans="1:17" s="198" customFormat="1" ht="30" customHeight="1">
      <c r="A41" s="200" t="s">
        <v>213</v>
      </c>
      <c r="B41" s="198" t="s">
        <v>218</v>
      </c>
      <c r="Q41" s="199"/>
    </row>
    <row r="42" spans="1:17" s="198" customFormat="1" ht="30" customHeight="1">
      <c r="A42" s="200" t="s">
        <v>216</v>
      </c>
      <c r="B42" s="198" t="s">
        <v>225</v>
      </c>
      <c r="Q42" s="199"/>
    </row>
    <row r="43" ht="30" customHeight="1">
      <c r="A43" s="177"/>
    </row>
    <row r="44" spans="5:12" ht="24" customHeight="1">
      <c r="E44" s="248" t="s">
        <v>278</v>
      </c>
      <c r="F44" s="248" t="s">
        <v>279</v>
      </c>
      <c r="G44" s="248" t="s">
        <v>278</v>
      </c>
      <c r="H44" s="248" t="s">
        <v>280</v>
      </c>
      <c r="I44" s="249" t="s">
        <v>281</v>
      </c>
      <c r="J44" s="250" t="s">
        <v>282</v>
      </c>
      <c r="K44" s="408" t="s">
        <v>283</v>
      </c>
      <c r="L44" s="410"/>
    </row>
    <row r="45" spans="5:12" ht="24" customHeight="1">
      <c r="E45" s="251" t="s">
        <v>75</v>
      </c>
      <c r="F45" s="252" t="s">
        <v>230</v>
      </c>
      <c r="G45" s="252" t="s">
        <v>284</v>
      </c>
      <c r="H45" s="253" t="s">
        <v>134</v>
      </c>
      <c r="I45" s="254">
        <v>0</v>
      </c>
      <c r="J45" s="250">
        <v>0</v>
      </c>
      <c r="K45" s="408" t="s">
        <v>285</v>
      </c>
      <c r="L45" s="409"/>
    </row>
    <row r="46" spans="5:12" ht="24" customHeight="1">
      <c r="E46" s="252" t="s">
        <v>14</v>
      </c>
      <c r="F46" s="252" t="s">
        <v>157</v>
      </c>
      <c r="G46" s="251" t="s">
        <v>12</v>
      </c>
      <c r="H46" s="253" t="s">
        <v>158</v>
      </c>
      <c r="I46" s="254">
        <v>0</v>
      </c>
      <c r="J46" s="250">
        <v>0</v>
      </c>
      <c r="K46" s="408" t="s">
        <v>286</v>
      </c>
      <c r="L46" s="409"/>
    </row>
    <row r="47" spans="5:12" ht="24" customHeight="1">
      <c r="E47" s="252" t="s">
        <v>14</v>
      </c>
      <c r="F47" s="252" t="s">
        <v>15</v>
      </c>
      <c r="G47" s="251" t="s">
        <v>12</v>
      </c>
      <c r="H47" s="253" t="s">
        <v>158</v>
      </c>
      <c r="I47" s="254">
        <v>0</v>
      </c>
      <c r="J47" s="250">
        <v>0</v>
      </c>
      <c r="K47" s="408" t="s">
        <v>287</v>
      </c>
      <c r="L47" s="409"/>
    </row>
    <row r="48" spans="5:12" ht="24" customHeight="1">
      <c r="E48" s="252" t="s">
        <v>14</v>
      </c>
      <c r="F48" s="251" t="s">
        <v>161</v>
      </c>
      <c r="G48" s="251" t="s">
        <v>12</v>
      </c>
      <c r="H48" s="253" t="s">
        <v>158</v>
      </c>
      <c r="I48" s="254">
        <v>0</v>
      </c>
      <c r="J48" s="250">
        <v>0</v>
      </c>
      <c r="K48" s="408" t="s">
        <v>288</v>
      </c>
      <c r="L48" s="409"/>
    </row>
    <row r="49" spans="5:12" ht="24" customHeight="1">
      <c r="E49" s="255" t="s">
        <v>13</v>
      </c>
      <c r="F49" s="255" t="s">
        <v>9</v>
      </c>
      <c r="G49" s="255" t="s">
        <v>2</v>
      </c>
      <c r="H49" s="256" t="s">
        <v>162</v>
      </c>
      <c r="I49" s="254">
        <v>36480</v>
      </c>
      <c r="J49" s="257">
        <v>0.1</v>
      </c>
      <c r="K49" s="408" t="s">
        <v>289</v>
      </c>
      <c r="L49" s="409"/>
    </row>
    <row r="50" spans="5:12" ht="24" customHeight="1">
      <c r="E50" s="255" t="s">
        <v>18</v>
      </c>
      <c r="F50" s="255" t="s">
        <v>22</v>
      </c>
      <c r="G50" s="255" t="s">
        <v>2</v>
      </c>
      <c r="H50" s="256" t="s">
        <v>168</v>
      </c>
      <c r="I50" s="254">
        <v>98890</v>
      </c>
      <c r="J50" s="257">
        <v>0.1</v>
      </c>
      <c r="K50" s="408" t="s">
        <v>290</v>
      </c>
      <c r="L50" s="409"/>
    </row>
    <row r="51" spans="5:12" ht="24" customHeight="1">
      <c r="E51" s="255" t="s">
        <v>75</v>
      </c>
      <c r="F51" s="255" t="s">
        <v>128</v>
      </c>
      <c r="G51" s="255" t="s">
        <v>2</v>
      </c>
      <c r="H51" s="256" t="s">
        <v>167</v>
      </c>
      <c r="I51" s="254">
        <v>15507</v>
      </c>
      <c r="J51" s="257">
        <v>0.1</v>
      </c>
      <c r="K51" s="408" t="s">
        <v>293</v>
      </c>
      <c r="L51" s="408"/>
    </row>
    <row r="52" spans="5:12" ht="24" customHeight="1">
      <c r="E52" s="255" t="s">
        <v>18</v>
      </c>
      <c r="F52" s="255" t="s">
        <v>52</v>
      </c>
      <c r="G52" s="255" t="s">
        <v>2</v>
      </c>
      <c r="H52" s="256" t="s">
        <v>167</v>
      </c>
      <c r="I52" s="254">
        <v>13935</v>
      </c>
      <c r="J52" s="257">
        <v>0.1</v>
      </c>
      <c r="K52" s="408" t="s">
        <v>294</v>
      </c>
      <c r="L52" s="408"/>
    </row>
    <row r="53" spans="5:12" ht="24" customHeight="1">
      <c r="E53" s="255" t="s">
        <v>18</v>
      </c>
      <c r="F53" s="255" t="s">
        <v>22</v>
      </c>
      <c r="G53" s="255" t="s">
        <v>2</v>
      </c>
      <c r="H53" s="256" t="s">
        <v>167</v>
      </c>
      <c r="I53" s="254">
        <v>14672</v>
      </c>
      <c r="J53" s="257">
        <v>0.1</v>
      </c>
      <c r="K53" s="259" t="s">
        <v>267</v>
      </c>
      <c r="L53" s="259"/>
    </row>
    <row r="54" spans="5:12" ht="24" customHeight="1">
      <c r="E54" s="255" t="s">
        <v>18</v>
      </c>
      <c r="F54" s="255" t="s">
        <v>29</v>
      </c>
      <c r="G54" s="255" t="s">
        <v>2</v>
      </c>
      <c r="H54" s="256" t="s">
        <v>134</v>
      </c>
      <c r="I54" s="254">
        <v>74456</v>
      </c>
      <c r="J54" s="257">
        <v>0.1</v>
      </c>
      <c r="K54" s="259" t="s">
        <v>295</v>
      </c>
      <c r="L54" s="259"/>
    </row>
    <row r="55" spans="5:12" ht="24" customHeight="1">
      <c r="E55" s="255" t="s">
        <v>8</v>
      </c>
      <c r="F55" s="255" t="s">
        <v>33</v>
      </c>
      <c r="G55" s="255" t="s">
        <v>2</v>
      </c>
      <c r="H55" s="256" t="s">
        <v>166</v>
      </c>
      <c r="I55" s="254">
        <v>83539</v>
      </c>
      <c r="J55" s="257">
        <v>0.1</v>
      </c>
      <c r="K55" s="259" t="s">
        <v>296</v>
      </c>
      <c r="L55" s="259"/>
    </row>
    <row r="56" spans="5:12" ht="24" customHeight="1">
      <c r="E56" s="255" t="s">
        <v>18</v>
      </c>
      <c r="F56" s="255" t="s">
        <v>52</v>
      </c>
      <c r="G56" s="255" t="s">
        <v>2</v>
      </c>
      <c r="H56" s="256" t="s">
        <v>134</v>
      </c>
      <c r="I56" s="254">
        <v>61517</v>
      </c>
      <c r="J56" s="257">
        <v>0.1</v>
      </c>
      <c r="K56" s="259" t="s">
        <v>297</v>
      </c>
      <c r="L56" s="259"/>
    </row>
    <row r="57" spans="5:12" ht="24" customHeight="1">
      <c r="E57" s="255" t="s">
        <v>13</v>
      </c>
      <c r="F57" s="255" t="s">
        <v>24</v>
      </c>
      <c r="G57" s="255" t="s">
        <v>2</v>
      </c>
      <c r="H57" s="256" t="s">
        <v>175</v>
      </c>
      <c r="I57" s="254">
        <v>17900</v>
      </c>
      <c r="J57" s="257">
        <v>0.1</v>
      </c>
      <c r="K57" s="259" t="s">
        <v>298</v>
      </c>
      <c r="L57" s="259"/>
    </row>
    <row r="58" spans="5:12" ht="24" customHeight="1">
      <c r="E58" s="255" t="s">
        <v>82</v>
      </c>
      <c r="F58" s="255" t="s">
        <v>178</v>
      </c>
      <c r="G58" s="255" t="s">
        <v>2</v>
      </c>
      <c r="H58" s="256" t="s">
        <v>175</v>
      </c>
      <c r="I58" s="254">
        <v>14985</v>
      </c>
      <c r="J58" s="257">
        <v>0.1</v>
      </c>
      <c r="K58" s="259" t="s">
        <v>291</v>
      </c>
      <c r="L58" s="259"/>
    </row>
    <row r="59" spans="5:12" ht="24" customHeight="1">
      <c r="E59" s="255" t="s">
        <v>110</v>
      </c>
      <c r="F59" s="255" t="s">
        <v>41</v>
      </c>
      <c r="G59" s="255" t="s">
        <v>2</v>
      </c>
      <c r="H59" s="256" t="s">
        <v>175</v>
      </c>
      <c r="I59" s="254">
        <v>10720</v>
      </c>
      <c r="J59" s="257">
        <v>0.1</v>
      </c>
      <c r="K59" s="259" t="s">
        <v>299</v>
      </c>
      <c r="L59" s="259"/>
    </row>
    <row r="60" spans="5:12" ht="24" customHeight="1">
      <c r="E60" s="258" t="s">
        <v>133</v>
      </c>
      <c r="F60" s="255" t="s">
        <v>47</v>
      </c>
      <c r="G60" s="255" t="s">
        <v>2</v>
      </c>
      <c r="H60" s="256" t="s">
        <v>175</v>
      </c>
      <c r="I60" s="254">
        <v>17568</v>
      </c>
      <c r="J60" s="257">
        <v>0.1</v>
      </c>
      <c r="K60" s="259" t="s">
        <v>300</v>
      </c>
      <c r="L60" s="259"/>
    </row>
    <row r="61" spans="5:12" ht="24" customHeight="1">
      <c r="E61" s="255" t="s">
        <v>55</v>
      </c>
      <c r="F61" s="255" t="s">
        <v>9</v>
      </c>
      <c r="G61" s="255" t="s">
        <v>2</v>
      </c>
      <c r="H61" s="256" t="s">
        <v>183</v>
      </c>
      <c r="I61" s="254">
        <v>102766</v>
      </c>
      <c r="J61" s="257">
        <v>0.07</v>
      </c>
      <c r="K61" s="259" t="s">
        <v>292</v>
      </c>
      <c r="L61" s="259"/>
    </row>
  </sheetData>
  <sheetProtection/>
  <mergeCells count="58">
    <mergeCell ref="X24:Y24"/>
    <mergeCell ref="X25:Y25"/>
    <mergeCell ref="X18:Y18"/>
    <mergeCell ref="X19:Y19"/>
    <mergeCell ref="X20:Y20"/>
    <mergeCell ref="X21:Y21"/>
    <mergeCell ref="X22:Y22"/>
    <mergeCell ref="X23:Y23"/>
    <mergeCell ref="K49:L49"/>
    <mergeCell ref="K50:L50"/>
    <mergeCell ref="K51:L51"/>
    <mergeCell ref="K52:L52"/>
    <mergeCell ref="K44:L44"/>
    <mergeCell ref="K45:L45"/>
    <mergeCell ref="K46:L46"/>
    <mergeCell ref="K47:L47"/>
    <mergeCell ref="K48:L48"/>
    <mergeCell ref="V15:W16"/>
    <mergeCell ref="Q22:Q26"/>
    <mergeCell ref="Q30:Q33"/>
    <mergeCell ref="Q19:Q21"/>
    <mergeCell ref="R4:R6"/>
    <mergeCell ref="P4:P6"/>
    <mergeCell ref="P15:P17"/>
    <mergeCell ref="Q15:Q17"/>
    <mergeCell ref="G15:G17"/>
    <mergeCell ref="H15:H17"/>
    <mergeCell ref="I15:I17"/>
    <mergeCell ref="J15:O15"/>
    <mergeCell ref="J16:K16"/>
    <mergeCell ref="Q4:Q6"/>
    <mergeCell ref="N16:O16"/>
    <mergeCell ref="A15:A17"/>
    <mergeCell ref="B15:B17"/>
    <mergeCell ref="C15:C17"/>
    <mergeCell ref="D15:D17"/>
    <mergeCell ref="E15:E17"/>
    <mergeCell ref="F15:F17"/>
    <mergeCell ref="F4:F6"/>
    <mergeCell ref="A1:R1"/>
    <mergeCell ref="A35:D35"/>
    <mergeCell ref="G4:G6"/>
    <mergeCell ref="H4:H6"/>
    <mergeCell ref="I4:I6"/>
    <mergeCell ref="J4:O4"/>
    <mergeCell ref="J5:K5"/>
    <mergeCell ref="L5:M5"/>
    <mergeCell ref="L16:M16"/>
    <mergeCell ref="B39:U39"/>
    <mergeCell ref="T15:U16"/>
    <mergeCell ref="R15:S16"/>
    <mergeCell ref="A11:D11"/>
    <mergeCell ref="N5:O5"/>
    <mergeCell ref="A4:A6"/>
    <mergeCell ref="B4:B6"/>
    <mergeCell ref="C4:C6"/>
    <mergeCell ref="D4:D6"/>
    <mergeCell ref="E4:E6"/>
  </mergeCells>
  <printOptions/>
  <pageMargins left="0.5511811023622047" right="0.5511811023622047" top="0.7480314960629921" bottom="0.7480314960629921" header="0.31496062992125984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1">
      <selection activeCell="O27" sqref="O27"/>
    </sheetView>
  </sheetViews>
  <sheetFormatPr defaultColWidth="9.00390625" defaultRowHeight="16.5"/>
  <cols>
    <col min="1" max="1" width="8.625" style="0" customWidth="1"/>
    <col min="2" max="2" width="19.625" style="0" customWidth="1"/>
    <col min="3" max="3" width="6.625" style="0" customWidth="1"/>
    <col min="4" max="4" width="13.625" style="0" customWidth="1"/>
    <col min="5" max="5" width="6.625" style="334" customWidth="1"/>
    <col min="6" max="6" width="13.625" style="336" customWidth="1"/>
    <col min="7" max="7" width="6.625" style="334" customWidth="1"/>
    <col min="8" max="8" width="13.625" style="336" customWidth="1"/>
    <col min="11" max="11" width="11.375" style="0" customWidth="1"/>
    <col min="13" max="13" width="13.25390625" style="0" customWidth="1"/>
    <col min="15" max="15" width="13.25390625" style="0" customWidth="1"/>
    <col min="17" max="17" width="13.25390625" style="0" customWidth="1"/>
    <col min="18" max="18" width="13.75390625" style="0" bestFit="1" customWidth="1"/>
  </cols>
  <sheetData>
    <row r="1" spans="1:17" s="98" customFormat="1" ht="24" customHeight="1" thickBot="1">
      <c r="A1" s="411" t="s">
        <v>384</v>
      </c>
      <c r="B1" s="412"/>
      <c r="C1" s="412"/>
      <c r="D1" s="412"/>
      <c r="E1" s="412"/>
      <c r="F1" s="413"/>
      <c r="G1" s="414"/>
      <c r="H1" s="414"/>
      <c r="J1" s="443" t="s">
        <v>384</v>
      </c>
      <c r="K1" s="444"/>
      <c r="L1" s="444"/>
      <c r="M1" s="444"/>
      <c r="N1" s="444"/>
      <c r="O1" s="445"/>
      <c r="P1" s="446"/>
      <c r="Q1" s="446"/>
    </row>
    <row r="2" spans="1:17" ht="16.5" customHeight="1">
      <c r="A2" s="434" t="s">
        <v>60</v>
      </c>
      <c r="B2" s="447" t="s">
        <v>67</v>
      </c>
      <c r="C2" s="441" t="s">
        <v>383</v>
      </c>
      <c r="D2" s="442"/>
      <c r="E2" s="439" t="s">
        <v>68</v>
      </c>
      <c r="F2" s="440"/>
      <c r="G2" s="428" t="s">
        <v>304</v>
      </c>
      <c r="H2" s="429"/>
      <c r="J2" s="455" t="s">
        <v>385</v>
      </c>
      <c r="K2" s="456"/>
      <c r="L2" s="441" t="s">
        <v>383</v>
      </c>
      <c r="M2" s="442"/>
      <c r="N2" s="441" t="s">
        <v>68</v>
      </c>
      <c r="O2" s="442"/>
      <c r="P2" s="430" t="s">
        <v>304</v>
      </c>
      <c r="Q2" s="431"/>
    </row>
    <row r="3" spans="1:17" ht="16.5" customHeight="1">
      <c r="A3" s="435"/>
      <c r="B3" s="448"/>
      <c r="C3" s="32" t="s">
        <v>64</v>
      </c>
      <c r="D3" s="32" t="s">
        <v>62</v>
      </c>
      <c r="E3" s="340" t="s">
        <v>64</v>
      </c>
      <c r="F3" s="321" t="s">
        <v>62</v>
      </c>
      <c r="G3" s="272" t="s">
        <v>64</v>
      </c>
      <c r="H3" s="273" t="s">
        <v>62</v>
      </c>
      <c r="J3" s="457"/>
      <c r="K3" s="458"/>
      <c r="L3" s="32" t="s">
        <v>64</v>
      </c>
      <c r="M3" s="32" t="s">
        <v>62</v>
      </c>
      <c r="N3" s="32" t="s">
        <v>64</v>
      </c>
      <c r="O3" s="32" t="s">
        <v>62</v>
      </c>
      <c r="P3" s="272" t="s">
        <v>64</v>
      </c>
      <c r="Q3" s="273" t="s">
        <v>62</v>
      </c>
    </row>
    <row r="4" spans="1:17" ht="16.5" customHeight="1">
      <c r="A4" s="421" t="s">
        <v>55</v>
      </c>
      <c r="B4" s="65" t="s">
        <v>32</v>
      </c>
      <c r="C4" s="275"/>
      <c r="D4" s="276"/>
      <c r="E4" s="341"/>
      <c r="F4" s="322"/>
      <c r="G4" s="275"/>
      <c r="H4" s="277"/>
      <c r="J4" s="424" t="s">
        <v>55</v>
      </c>
      <c r="K4" s="438"/>
      <c r="L4" s="353">
        <f aca="true" t="shared" si="0" ref="L4:Q4">C12</f>
        <v>4</v>
      </c>
      <c r="M4" s="355">
        <f t="shared" si="0"/>
        <v>137080</v>
      </c>
      <c r="N4" s="353">
        <f t="shared" si="0"/>
        <v>15</v>
      </c>
      <c r="O4" s="355">
        <f t="shared" si="0"/>
        <v>3029258</v>
      </c>
      <c r="P4" s="353">
        <f t="shared" si="0"/>
        <v>19</v>
      </c>
      <c r="Q4" s="356">
        <f t="shared" si="0"/>
        <v>2318317.5</v>
      </c>
    </row>
    <row r="5" spans="1:17" ht="16.5" customHeight="1">
      <c r="A5" s="422"/>
      <c r="B5" s="65" t="s">
        <v>13</v>
      </c>
      <c r="C5" s="270">
        <v>2</v>
      </c>
      <c r="D5" s="276">
        <v>47080</v>
      </c>
      <c r="E5" s="342">
        <v>4</v>
      </c>
      <c r="F5" s="323">
        <v>567484</v>
      </c>
      <c r="G5" s="270">
        <v>3</v>
      </c>
      <c r="H5" s="279">
        <v>616556</v>
      </c>
      <c r="J5" s="424" t="s">
        <v>59</v>
      </c>
      <c r="K5" s="438"/>
      <c r="L5" s="353">
        <f aca="true" t="shared" si="1" ref="L5:Q5">C19</f>
        <v>1</v>
      </c>
      <c r="M5" s="355">
        <f t="shared" si="1"/>
        <v>50000</v>
      </c>
      <c r="N5" s="353">
        <f t="shared" si="1"/>
        <v>1</v>
      </c>
      <c r="O5" s="355">
        <f t="shared" si="1"/>
        <v>77500</v>
      </c>
      <c r="P5" s="353">
        <f t="shared" si="1"/>
        <v>2</v>
      </c>
      <c r="Q5" s="356">
        <f t="shared" si="1"/>
        <v>575000</v>
      </c>
    </row>
    <row r="6" spans="1:17" ht="16.5" customHeight="1">
      <c r="A6" s="422"/>
      <c r="B6" s="65" t="s">
        <v>26</v>
      </c>
      <c r="C6" s="270"/>
      <c r="D6" s="278"/>
      <c r="E6" s="342">
        <v>1</v>
      </c>
      <c r="F6" s="323">
        <v>17200</v>
      </c>
      <c r="G6" s="270">
        <v>1</v>
      </c>
      <c r="H6" s="279">
        <v>9400</v>
      </c>
      <c r="J6" s="424" t="s">
        <v>387</v>
      </c>
      <c r="K6" s="438"/>
      <c r="L6" s="353">
        <f aca="true" t="shared" si="2" ref="L6:Q6">C33</f>
        <v>0</v>
      </c>
      <c r="M6" s="355">
        <f t="shared" si="2"/>
        <v>0</v>
      </c>
      <c r="N6" s="353">
        <f t="shared" si="2"/>
        <v>1</v>
      </c>
      <c r="O6" s="355">
        <f t="shared" si="2"/>
        <v>30000</v>
      </c>
      <c r="P6" s="353">
        <f t="shared" si="2"/>
        <v>0</v>
      </c>
      <c r="Q6" s="356">
        <f t="shared" si="2"/>
        <v>0</v>
      </c>
    </row>
    <row r="7" spans="1:17" ht="16.5" customHeight="1">
      <c r="A7" s="422"/>
      <c r="B7" s="65" t="s">
        <v>23</v>
      </c>
      <c r="C7" s="270"/>
      <c r="D7" s="278"/>
      <c r="E7" s="342">
        <v>1</v>
      </c>
      <c r="F7" s="323">
        <v>272484</v>
      </c>
      <c r="G7" s="270">
        <v>1</v>
      </c>
      <c r="H7" s="279">
        <v>7521</v>
      </c>
      <c r="J7" s="424" t="s">
        <v>388</v>
      </c>
      <c r="K7" s="438"/>
      <c r="L7" s="353">
        <f aca="true" t="shared" si="3" ref="L7:Q7">C37</f>
        <v>3</v>
      </c>
      <c r="M7" s="355">
        <f t="shared" si="3"/>
        <v>39386</v>
      </c>
      <c r="N7" s="353">
        <f t="shared" si="3"/>
        <v>6</v>
      </c>
      <c r="O7" s="355">
        <f t="shared" si="3"/>
        <v>132017</v>
      </c>
      <c r="P7" s="353">
        <f t="shared" si="3"/>
        <v>5</v>
      </c>
      <c r="Q7" s="356">
        <f t="shared" si="3"/>
        <v>66543</v>
      </c>
    </row>
    <row r="8" spans="1:17" ht="16.5" customHeight="1">
      <c r="A8" s="422"/>
      <c r="B8" s="65" t="s">
        <v>20</v>
      </c>
      <c r="C8" s="270"/>
      <c r="D8" s="278"/>
      <c r="E8" s="342">
        <v>1</v>
      </c>
      <c r="F8" s="323">
        <v>1200000</v>
      </c>
      <c r="G8" s="270"/>
      <c r="H8" s="279"/>
      <c r="J8" s="424" t="s">
        <v>58</v>
      </c>
      <c r="K8" s="438"/>
      <c r="L8" s="353">
        <f aca="true" t="shared" si="4" ref="L8:Q8">C49</f>
        <v>1</v>
      </c>
      <c r="M8" s="353">
        <f t="shared" si="4"/>
        <v>150000</v>
      </c>
      <c r="N8" s="353">
        <f t="shared" si="4"/>
        <v>1</v>
      </c>
      <c r="O8" s="353">
        <f t="shared" si="4"/>
        <v>17000</v>
      </c>
      <c r="P8" s="353">
        <f t="shared" si="4"/>
        <v>2</v>
      </c>
      <c r="Q8" s="353">
        <f t="shared" si="4"/>
        <v>1522628</v>
      </c>
    </row>
    <row r="9" spans="1:17" ht="16.5" customHeight="1">
      <c r="A9" s="422"/>
      <c r="B9" s="65" t="s">
        <v>8</v>
      </c>
      <c r="C9" s="270">
        <v>2</v>
      </c>
      <c r="D9" s="278">
        <v>90000</v>
      </c>
      <c r="E9" s="342">
        <v>3</v>
      </c>
      <c r="F9" s="323">
        <v>373342</v>
      </c>
      <c r="G9" s="270">
        <v>7</v>
      </c>
      <c r="H9" s="282">
        <v>529324.75</v>
      </c>
      <c r="J9" s="424" t="s">
        <v>389</v>
      </c>
      <c r="K9" s="438"/>
      <c r="L9" s="353">
        <f aca="true" t="shared" si="5" ref="L9:Q9">C61</f>
        <v>0</v>
      </c>
      <c r="M9" s="355">
        <f t="shared" si="5"/>
        <v>0</v>
      </c>
      <c r="N9" s="353">
        <f t="shared" si="5"/>
        <v>1</v>
      </c>
      <c r="O9" s="355">
        <f t="shared" si="5"/>
        <v>99400</v>
      </c>
      <c r="P9" s="353">
        <f t="shared" si="5"/>
        <v>3</v>
      </c>
      <c r="Q9" s="356">
        <f t="shared" si="5"/>
        <v>1800700</v>
      </c>
    </row>
    <row r="10" spans="1:17" ht="16.5" customHeight="1">
      <c r="A10" s="422"/>
      <c r="B10" s="65" t="s">
        <v>18</v>
      </c>
      <c r="C10" s="270"/>
      <c r="D10" s="281"/>
      <c r="E10" s="342">
        <v>5</v>
      </c>
      <c r="F10" s="323">
        <v>598748</v>
      </c>
      <c r="G10" s="270">
        <v>7</v>
      </c>
      <c r="H10" s="282">
        <v>1155515.75</v>
      </c>
      <c r="J10" s="424" t="s">
        <v>34</v>
      </c>
      <c r="K10" s="438"/>
      <c r="L10" s="353">
        <f aca="true" t="shared" si="6" ref="L10:Q10">C66</f>
        <v>0</v>
      </c>
      <c r="M10" s="355">
        <f t="shared" si="6"/>
        <v>0</v>
      </c>
      <c r="N10" s="353">
        <f t="shared" si="6"/>
        <v>0</v>
      </c>
      <c r="O10" s="355">
        <f t="shared" si="6"/>
        <v>0</v>
      </c>
      <c r="P10" s="353">
        <f t="shared" si="6"/>
        <v>3</v>
      </c>
      <c r="Q10" s="356">
        <f t="shared" si="6"/>
        <v>2105920</v>
      </c>
    </row>
    <row r="11" spans="1:17" ht="16.5" customHeight="1" thickBot="1">
      <c r="A11" s="422"/>
      <c r="B11" s="66" t="s">
        <v>55</v>
      </c>
      <c r="C11" s="284"/>
      <c r="D11" s="285"/>
      <c r="E11" s="343"/>
      <c r="F11" s="324"/>
      <c r="G11" s="284"/>
      <c r="H11" s="286"/>
      <c r="J11" s="424" t="s">
        <v>390</v>
      </c>
      <c r="K11" s="438"/>
      <c r="L11" s="353">
        <f aca="true" t="shared" si="7" ref="L11:Q11">C71</f>
        <v>0</v>
      </c>
      <c r="M11" s="355">
        <f t="shared" si="7"/>
        <v>0</v>
      </c>
      <c r="N11" s="353">
        <f t="shared" si="7"/>
        <v>0</v>
      </c>
      <c r="O11" s="355">
        <f t="shared" si="7"/>
        <v>0</v>
      </c>
      <c r="P11" s="353">
        <f t="shared" si="7"/>
        <v>1</v>
      </c>
      <c r="Q11" s="356">
        <f t="shared" si="7"/>
        <v>16900</v>
      </c>
    </row>
    <row r="12" spans="1:17" ht="16.5" customHeight="1" thickBot="1">
      <c r="A12" s="423"/>
      <c r="B12" s="67" t="s">
        <v>30</v>
      </c>
      <c r="C12" s="288">
        <f>SUM(C4:C11)</f>
        <v>4</v>
      </c>
      <c r="D12" s="289">
        <f>SUM(D4:D11)</f>
        <v>137080</v>
      </c>
      <c r="E12" s="344">
        <f>SUM(E4:E11)</f>
        <v>15</v>
      </c>
      <c r="F12" s="325">
        <f>SUM(F4:F11)</f>
        <v>3029258</v>
      </c>
      <c r="G12" s="288">
        <f>SUM(G4:G11)</f>
        <v>19</v>
      </c>
      <c r="H12" s="290">
        <f>SUM(H4:H11)</f>
        <v>2318317.5</v>
      </c>
      <c r="J12" s="424" t="s">
        <v>115</v>
      </c>
      <c r="K12" s="438"/>
      <c r="L12" s="353">
        <f aca="true" t="shared" si="8" ref="L12:L21">C78</f>
        <v>0</v>
      </c>
      <c r="M12" s="355">
        <f aca="true" t="shared" si="9" ref="M12:M21">D78</f>
        <v>0</v>
      </c>
      <c r="N12" s="353">
        <f aca="true" t="shared" si="10" ref="N12:N21">E78</f>
        <v>0</v>
      </c>
      <c r="O12" s="355">
        <f aca="true" t="shared" si="11" ref="O12:O21">F78</f>
        <v>0</v>
      </c>
      <c r="P12" s="353">
        <f aca="true" t="shared" si="12" ref="P12:P21">G78</f>
        <v>0</v>
      </c>
      <c r="Q12" s="356">
        <f aca="true" t="shared" si="13" ref="Q12:Q21">H78</f>
        <v>0</v>
      </c>
    </row>
    <row r="13" spans="1:17" ht="16.5" customHeight="1">
      <c r="A13" s="421" t="s">
        <v>59</v>
      </c>
      <c r="B13" s="68" t="s">
        <v>50</v>
      </c>
      <c r="C13" s="292"/>
      <c r="D13" s="293"/>
      <c r="E13" s="345"/>
      <c r="F13" s="326"/>
      <c r="G13" s="292"/>
      <c r="H13" s="294"/>
      <c r="J13" s="415" t="s">
        <v>391</v>
      </c>
      <c r="K13" s="416"/>
      <c r="L13" s="353">
        <f t="shared" si="8"/>
        <v>0</v>
      </c>
      <c r="M13" s="355">
        <f t="shared" si="9"/>
        <v>0</v>
      </c>
      <c r="N13" s="353">
        <f t="shared" si="10"/>
        <v>1</v>
      </c>
      <c r="O13" s="355">
        <f t="shared" si="11"/>
        <v>9726</v>
      </c>
      <c r="P13" s="353">
        <f t="shared" si="12"/>
        <v>2</v>
      </c>
      <c r="Q13" s="356">
        <f t="shared" si="13"/>
        <v>914040</v>
      </c>
    </row>
    <row r="14" spans="1:17" ht="16.5" customHeight="1">
      <c r="A14" s="422"/>
      <c r="B14" s="65" t="s">
        <v>82</v>
      </c>
      <c r="C14" s="275"/>
      <c r="D14" s="276"/>
      <c r="E14" s="341"/>
      <c r="F14" s="322"/>
      <c r="G14" s="275"/>
      <c r="H14" s="277"/>
      <c r="J14" s="415" t="s">
        <v>72</v>
      </c>
      <c r="K14" s="416"/>
      <c r="L14" s="353">
        <f t="shared" si="8"/>
        <v>0</v>
      </c>
      <c r="M14" s="355">
        <f t="shared" si="9"/>
        <v>0</v>
      </c>
      <c r="N14" s="353">
        <f t="shared" si="10"/>
        <v>0</v>
      </c>
      <c r="O14" s="355">
        <f t="shared" si="11"/>
        <v>0</v>
      </c>
      <c r="P14" s="353">
        <f t="shared" si="12"/>
        <v>0</v>
      </c>
      <c r="Q14" s="356">
        <f t="shared" si="13"/>
        <v>0</v>
      </c>
    </row>
    <row r="15" spans="1:17" ht="16.5" customHeight="1">
      <c r="A15" s="422"/>
      <c r="B15" s="66" t="s">
        <v>16</v>
      </c>
      <c r="C15" s="270">
        <v>1</v>
      </c>
      <c r="D15" s="278">
        <v>50000</v>
      </c>
      <c r="E15" s="346">
        <v>1</v>
      </c>
      <c r="F15" s="324">
        <v>77500</v>
      </c>
      <c r="G15" s="270">
        <v>1</v>
      </c>
      <c r="H15" s="279">
        <v>75000</v>
      </c>
      <c r="J15" s="452" t="s">
        <v>73</v>
      </c>
      <c r="K15" s="453"/>
      <c r="L15" s="353">
        <f t="shared" si="8"/>
        <v>0</v>
      </c>
      <c r="M15" s="355">
        <f t="shared" si="9"/>
        <v>0</v>
      </c>
      <c r="N15" s="353">
        <f t="shared" si="10"/>
        <v>0</v>
      </c>
      <c r="O15" s="355">
        <f t="shared" si="11"/>
        <v>0</v>
      </c>
      <c r="P15" s="353">
        <f t="shared" si="12"/>
        <v>1</v>
      </c>
      <c r="Q15" s="356">
        <f t="shared" si="13"/>
        <v>158973</v>
      </c>
    </row>
    <row r="16" spans="1:17" ht="16.5" customHeight="1">
      <c r="A16" s="422"/>
      <c r="B16" s="283" t="s">
        <v>133</v>
      </c>
      <c r="C16" s="270"/>
      <c r="D16" s="278"/>
      <c r="E16" s="346"/>
      <c r="F16" s="324"/>
      <c r="G16" s="270">
        <v>1</v>
      </c>
      <c r="H16" s="279">
        <v>500000</v>
      </c>
      <c r="J16" s="415" t="s">
        <v>386</v>
      </c>
      <c r="K16" s="416"/>
      <c r="L16" s="353">
        <f t="shared" si="8"/>
        <v>0</v>
      </c>
      <c r="M16" s="355">
        <f t="shared" si="9"/>
        <v>0</v>
      </c>
      <c r="N16" s="353">
        <f t="shared" si="10"/>
        <v>0</v>
      </c>
      <c r="O16" s="355">
        <f t="shared" si="11"/>
        <v>0</v>
      </c>
      <c r="P16" s="353">
        <f t="shared" si="12"/>
        <v>0</v>
      </c>
      <c r="Q16" s="356">
        <f t="shared" si="13"/>
        <v>0</v>
      </c>
    </row>
    <row r="17" spans="1:17" ht="16.5" customHeight="1">
      <c r="A17" s="422"/>
      <c r="B17" s="283" t="s">
        <v>318</v>
      </c>
      <c r="C17" s="270"/>
      <c r="D17" s="278"/>
      <c r="E17" s="346"/>
      <c r="F17" s="324"/>
      <c r="G17" s="270"/>
      <c r="H17" s="279"/>
      <c r="J17" s="415" t="s">
        <v>122</v>
      </c>
      <c r="K17" s="416"/>
      <c r="L17" s="353">
        <f t="shared" si="8"/>
        <v>0</v>
      </c>
      <c r="M17" s="355">
        <f t="shared" si="9"/>
        <v>0</v>
      </c>
      <c r="N17" s="353">
        <f t="shared" si="10"/>
        <v>0</v>
      </c>
      <c r="O17" s="355">
        <f t="shared" si="11"/>
        <v>0</v>
      </c>
      <c r="P17" s="353">
        <f t="shared" si="12"/>
        <v>0</v>
      </c>
      <c r="Q17" s="356">
        <f t="shared" si="13"/>
        <v>0</v>
      </c>
    </row>
    <row r="18" spans="1:17" ht="16.5" customHeight="1" thickBot="1">
      <c r="A18" s="422"/>
      <c r="B18" s="66" t="s">
        <v>59</v>
      </c>
      <c r="C18" s="295"/>
      <c r="D18" s="296"/>
      <c r="E18" s="346"/>
      <c r="F18" s="327"/>
      <c r="G18" s="295"/>
      <c r="H18" s="298"/>
      <c r="J18" s="415" t="s">
        <v>123</v>
      </c>
      <c r="K18" s="416"/>
      <c r="L18" s="353">
        <f t="shared" si="8"/>
        <v>0</v>
      </c>
      <c r="M18" s="355">
        <f t="shared" si="9"/>
        <v>0</v>
      </c>
      <c r="N18" s="353">
        <f t="shared" si="10"/>
        <v>0</v>
      </c>
      <c r="O18" s="355">
        <f t="shared" si="11"/>
        <v>0</v>
      </c>
      <c r="P18" s="353">
        <f t="shared" si="12"/>
        <v>0</v>
      </c>
      <c r="Q18" s="356">
        <f t="shared" si="13"/>
        <v>0</v>
      </c>
    </row>
    <row r="19" spans="1:17" ht="16.5" customHeight="1" thickBot="1">
      <c r="A19" s="423"/>
      <c r="B19" s="67" t="s">
        <v>30</v>
      </c>
      <c r="C19" s="288">
        <f aca="true" t="shared" si="14" ref="C19:H19">SUM(C13:C18)</f>
        <v>1</v>
      </c>
      <c r="D19" s="289">
        <f t="shared" si="14"/>
        <v>50000</v>
      </c>
      <c r="E19" s="344">
        <f t="shared" si="14"/>
        <v>1</v>
      </c>
      <c r="F19" s="325">
        <f t="shared" si="14"/>
        <v>77500</v>
      </c>
      <c r="G19" s="288">
        <f t="shared" si="14"/>
        <v>2</v>
      </c>
      <c r="H19" s="290">
        <f t="shared" si="14"/>
        <v>575000</v>
      </c>
      <c r="J19" s="415" t="s">
        <v>124</v>
      </c>
      <c r="K19" s="416"/>
      <c r="L19" s="353">
        <f t="shared" si="8"/>
        <v>0</v>
      </c>
      <c r="M19" s="355">
        <f t="shared" si="9"/>
        <v>0</v>
      </c>
      <c r="N19" s="353">
        <f t="shared" si="10"/>
        <v>0</v>
      </c>
      <c r="O19" s="355">
        <f t="shared" si="11"/>
        <v>0</v>
      </c>
      <c r="P19" s="353">
        <f t="shared" si="12"/>
        <v>1</v>
      </c>
      <c r="Q19" s="356">
        <f t="shared" si="13"/>
        <v>190400</v>
      </c>
    </row>
    <row r="20" spans="1:17" ht="16.5" customHeight="1">
      <c r="A20" s="421" t="s">
        <v>56</v>
      </c>
      <c r="B20" s="68" t="s">
        <v>51</v>
      </c>
      <c r="C20" s="292"/>
      <c r="D20" s="293"/>
      <c r="E20" s="345"/>
      <c r="F20" s="326"/>
      <c r="G20" s="292"/>
      <c r="H20" s="294"/>
      <c r="J20" s="415" t="s">
        <v>74</v>
      </c>
      <c r="K20" s="416"/>
      <c r="L20" s="353">
        <f t="shared" si="8"/>
        <v>0</v>
      </c>
      <c r="M20" s="355">
        <f t="shared" si="9"/>
        <v>0</v>
      </c>
      <c r="N20" s="353">
        <f t="shared" si="10"/>
        <v>0</v>
      </c>
      <c r="O20" s="355">
        <f t="shared" si="11"/>
        <v>0</v>
      </c>
      <c r="P20" s="353">
        <f t="shared" si="12"/>
        <v>1</v>
      </c>
      <c r="Q20" s="356">
        <f t="shared" si="13"/>
        <v>150000</v>
      </c>
    </row>
    <row r="21" spans="1:17" ht="16.5" customHeight="1">
      <c r="A21" s="422"/>
      <c r="B21" s="65" t="s">
        <v>17</v>
      </c>
      <c r="C21" s="270"/>
      <c r="D21" s="278"/>
      <c r="E21" s="342">
        <v>1</v>
      </c>
      <c r="F21" s="323">
        <v>30000</v>
      </c>
      <c r="G21" s="270"/>
      <c r="H21" s="279"/>
      <c r="J21" s="415" t="s">
        <v>125</v>
      </c>
      <c r="K21" s="451"/>
      <c r="L21" s="353">
        <f t="shared" si="8"/>
        <v>0</v>
      </c>
      <c r="M21" s="355">
        <f t="shared" si="9"/>
        <v>0</v>
      </c>
      <c r="N21" s="353">
        <f t="shared" si="10"/>
        <v>0</v>
      </c>
      <c r="O21" s="355">
        <f t="shared" si="11"/>
        <v>0</v>
      </c>
      <c r="P21" s="353">
        <f t="shared" si="12"/>
        <v>0</v>
      </c>
      <c r="Q21" s="356">
        <f t="shared" si="13"/>
        <v>0</v>
      </c>
    </row>
    <row r="22" spans="1:17" ht="16.5" customHeight="1" thickBot="1">
      <c r="A22" s="422"/>
      <c r="B22" s="65" t="s">
        <v>84</v>
      </c>
      <c r="C22" s="275"/>
      <c r="D22" s="276"/>
      <c r="E22" s="341"/>
      <c r="F22" s="322"/>
      <c r="G22" s="275"/>
      <c r="H22" s="277"/>
      <c r="J22" s="419" t="s">
        <v>392</v>
      </c>
      <c r="K22" s="454"/>
      <c r="L22" s="360">
        <f>C88</f>
        <v>0</v>
      </c>
      <c r="M22" s="361">
        <f>D88</f>
        <v>0</v>
      </c>
      <c r="N22" s="362">
        <f>E88</f>
        <v>4</v>
      </c>
      <c r="O22" s="363">
        <f>F88</f>
        <v>64014</v>
      </c>
      <c r="P22" s="360">
        <v>3</v>
      </c>
      <c r="Q22" s="364">
        <v>6248378</v>
      </c>
    </row>
    <row r="23" spans="1:17" ht="16.5" customHeight="1" thickBot="1">
      <c r="A23" s="422"/>
      <c r="B23" s="65" t="s">
        <v>85</v>
      </c>
      <c r="C23" s="275"/>
      <c r="D23" s="276"/>
      <c r="E23" s="341"/>
      <c r="F23" s="322"/>
      <c r="G23" s="275"/>
      <c r="H23" s="277"/>
      <c r="J23" s="449" t="s">
        <v>70</v>
      </c>
      <c r="K23" s="450"/>
      <c r="L23" s="60">
        <f aca="true" t="shared" si="15" ref="L23:Q23">SUM(L4:L22)</f>
        <v>9</v>
      </c>
      <c r="M23" s="80">
        <f t="shared" si="15"/>
        <v>376466</v>
      </c>
      <c r="N23" s="60">
        <f t="shared" si="15"/>
        <v>30</v>
      </c>
      <c r="O23" s="80">
        <f t="shared" si="15"/>
        <v>3458915</v>
      </c>
      <c r="P23" s="60">
        <f t="shared" si="15"/>
        <v>43</v>
      </c>
      <c r="Q23" s="354">
        <f t="shared" si="15"/>
        <v>16067799.5</v>
      </c>
    </row>
    <row r="24" spans="1:17" ht="16.5" customHeight="1">
      <c r="A24" s="422"/>
      <c r="B24" s="65" t="s">
        <v>86</v>
      </c>
      <c r="C24" s="275"/>
      <c r="D24" s="276"/>
      <c r="E24" s="341"/>
      <c r="F24" s="322"/>
      <c r="G24" s="275"/>
      <c r="H24" s="277"/>
      <c r="N24" s="334"/>
      <c r="O24" s="336"/>
      <c r="P24" s="334"/>
      <c r="Q24" s="336"/>
    </row>
    <row r="25" spans="1:16" ht="16.5" customHeight="1">
      <c r="A25" s="422"/>
      <c r="B25" s="65" t="s">
        <v>49</v>
      </c>
      <c r="C25" s="275"/>
      <c r="D25" s="276"/>
      <c r="E25" s="341"/>
      <c r="F25" s="322"/>
      <c r="G25" s="275"/>
      <c r="H25" s="277"/>
      <c r="J25" s="1" t="s">
        <v>393</v>
      </c>
      <c r="N25" s="319" t="s">
        <v>398</v>
      </c>
      <c r="O25" s="336"/>
      <c r="P25" s="335"/>
    </row>
    <row r="26" spans="1:8" ht="16.5" customHeight="1">
      <c r="A26" s="422"/>
      <c r="B26" s="65" t="s">
        <v>88</v>
      </c>
      <c r="C26" s="275"/>
      <c r="D26" s="276"/>
      <c r="E26" s="341"/>
      <c r="F26" s="322"/>
      <c r="G26" s="275"/>
      <c r="H26" s="277"/>
    </row>
    <row r="27" spans="1:8" ht="16.5" customHeight="1">
      <c r="A27" s="422"/>
      <c r="B27" s="65" t="s">
        <v>89</v>
      </c>
      <c r="C27" s="275"/>
      <c r="D27" s="276"/>
      <c r="E27" s="341"/>
      <c r="F27" s="322"/>
      <c r="G27" s="275"/>
      <c r="H27" s="277"/>
    </row>
    <row r="28" spans="1:8" ht="16.5" customHeight="1">
      <c r="A28" s="422"/>
      <c r="B28" s="65" t="s">
        <v>75</v>
      </c>
      <c r="C28" s="275"/>
      <c r="D28" s="276"/>
      <c r="E28" s="341"/>
      <c r="F28" s="322"/>
      <c r="G28" s="275"/>
      <c r="H28" s="277"/>
    </row>
    <row r="29" spans="1:8" ht="16.5" customHeight="1">
      <c r="A29" s="422"/>
      <c r="B29" s="57" t="s">
        <v>76</v>
      </c>
      <c r="C29" s="275"/>
      <c r="D29" s="276"/>
      <c r="E29" s="341"/>
      <c r="F29" s="322"/>
      <c r="G29" s="275"/>
      <c r="H29" s="277"/>
    </row>
    <row r="30" spans="1:8" ht="16.5" customHeight="1">
      <c r="A30" s="422"/>
      <c r="B30" s="57" t="s">
        <v>90</v>
      </c>
      <c r="C30" s="275"/>
      <c r="D30" s="276"/>
      <c r="E30" s="341"/>
      <c r="F30" s="322"/>
      <c r="G30" s="275"/>
      <c r="H30" s="277"/>
    </row>
    <row r="31" spans="1:8" ht="16.5" customHeight="1">
      <c r="A31" s="422"/>
      <c r="B31" s="69" t="s">
        <v>91</v>
      </c>
      <c r="C31" s="275"/>
      <c r="D31" s="276"/>
      <c r="E31" s="341"/>
      <c r="F31" s="322"/>
      <c r="G31" s="275"/>
      <c r="H31" s="277"/>
    </row>
    <row r="32" spans="1:8" ht="16.5" customHeight="1" thickBot="1">
      <c r="A32" s="422"/>
      <c r="B32" s="69" t="s">
        <v>56</v>
      </c>
      <c r="C32" s="284"/>
      <c r="D32" s="285"/>
      <c r="E32" s="343"/>
      <c r="F32" s="324"/>
      <c r="G32" s="284"/>
      <c r="H32" s="286"/>
    </row>
    <row r="33" spans="1:8" ht="16.5" customHeight="1" thickBot="1">
      <c r="A33" s="423"/>
      <c r="B33" s="67" t="s">
        <v>30</v>
      </c>
      <c r="C33" s="288">
        <f aca="true" t="shared" si="16" ref="C33:H33">SUM(C20:C32)</f>
        <v>0</v>
      </c>
      <c r="D33" s="289">
        <f t="shared" si="16"/>
        <v>0</v>
      </c>
      <c r="E33" s="344">
        <f t="shared" si="16"/>
        <v>1</v>
      </c>
      <c r="F33" s="325">
        <f t="shared" si="16"/>
        <v>30000</v>
      </c>
      <c r="G33" s="288">
        <f t="shared" si="16"/>
        <v>0</v>
      </c>
      <c r="H33" s="290">
        <f t="shared" si="16"/>
        <v>0</v>
      </c>
    </row>
    <row r="34" spans="1:8" ht="16.5" customHeight="1">
      <c r="A34" s="421" t="s">
        <v>3</v>
      </c>
      <c r="B34" s="68" t="s">
        <v>7</v>
      </c>
      <c r="C34" s="270"/>
      <c r="D34" s="278"/>
      <c r="E34" s="339">
        <v>5</v>
      </c>
      <c r="F34" s="328">
        <v>114856</v>
      </c>
      <c r="G34" s="270">
        <v>4</v>
      </c>
      <c r="H34" s="279">
        <v>60581</v>
      </c>
    </row>
    <row r="35" spans="1:8" ht="16.5" customHeight="1">
      <c r="A35" s="422"/>
      <c r="B35" s="65" t="s">
        <v>65</v>
      </c>
      <c r="C35" s="270"/>
      <c r="D35" s="278"/>
      <c r="E35" s="342">
        <v>1</v>
      </c>
      <c r="F35" s="323">
        <v>17161</v>
      </c>
      <c r="G35" s="270">
        <v>1</v>
      </c>
      <c r="H35" s="279">
        <v>5962</v>
      </c>
    </row>
    <row r="36" spans="1:8" ht="16.5" customHeight="1" thickBot="1">
      <c r="A36" s="422"/>
      <c r="B36" s="66" t="s">
        <v>3</v>
      </c>
      <c r="C36" s="270">
        <v>3</v>
      </c>
      <c r="D36" s="278">
        <v>39386</v>
      </c>
      <c r="E36" s="343"/>
      <c r="F36" s="324"/>
      <c r="G36" s="270"/>
      <c r="H36" s="279"/>
    </row>
    <row r="37" spans="1:8" ht="16.5" customHeight="1" thickBot="1">
      <c r="A37" s="423"/>
      <c r="B37" s="67" t="s">
        <v>30</v>
      </c>
      <c r="C37" s="288">
        <f aca="true" t="shared" si="17" ref="C37:H37">SUM(C34:C36)</f>
        <v>3</v>
      </c>
      <c r="D37" s="289">
        <f t="shared" si="17"/>
        <v>39386</v>
      </c>
      <c r="E37" s="344">
        <f t="shared" si="17"/>
        <v>6</v>
      </c>
      <c r="F37" s="325">
        <f t="shared" si="17"/>
        <v>132017</v>
      </c>
      <c r="G37" s="288">
        <f t="shared" si="17"/>
        <v>5</v>
      </c>
      <c r="H37" s="290">
        <f t="shared" si="17"/>
        <v>66543</v>
      </c>
    </row>
    <row r="38" spans="1:8" ht="16.5" customHeight="1">
      <c r="A38" s="421" t="s">
        <v>58</v>
      </c>
      <c r="B38" s="68" t="s">
        <v>77</v>
      </c>
      <c r="C38" s="292"/>
      <c r="D38" s="293"/>
      <c r="E38" s="345"/>
      <c r="F38" s="326"/>
      <c r="G38" s="292"/>
      <c r="H38" s="294"/>
    </row>
    <row r="39" spans="1:8" ht="16.5" customHeight="1">
      <c r="A39" s="432"/>
      <c r="B39" s="65" t="s">
        <v>78</v>
      </c>
      <c r="C39" s="275"/>
      <c r="D39" s="276"/>
      <c r="E39" s="341"/>
      <c r="F39" s="322"/>
      <c r="G39" s="275"/>
      <c r="H39" s="277"/>
    </row>
    <row r="40" spans="1:8" ht="16.5" customHeight="1">
      <c r="A40" s="432"/>
      <c r="B40" s="65" t="s">
        <v>11</v>
      </c>
      <c r="C40" s="275">
        <v>1</v>
      </c>
      <c r="D40" s="2">
        <v>150000</v>
      </c>
      <c r="E40" s="341"/>
      <c r="F40" s="322"/>
      <c r="G40" s="275"/>
      <c r="H40" s="277"/>
    </row>
    <row r="41" spans="1:8" ht="16.5" customHeight="1">
      <c r="A41" s="432"/>
      <c r="B41" s="65" t="s">
        <v>93</v>
      </c>
      <c r="C41" s="275"/>
      <c r="D41" s="276"/>
      <c r="E41" s="341"/>
      <c r="F41" s="322"/>
      <c r="G41" s="275"/>
      <c r="H41" s="277"/>
    </row>
    <row r="42" spans="1:8" ht="16.5" customHeight="1">
      <c r="A42" s="432"/>
      <c r="B42" s="65" t="s">
        <v>1</v>
      </c>
      <c r="C42" s="270"/>
      <c r="D42" s="278"/>
      <c r="E42" s="342">
        <v>1</v>
      </c>
      <c r="F42" s="323">
        <v>17000</v>
      </c>
      <c r="G42" s="270"/>
      <c r="H42" s="279"/>
    </row>
    <row r="43" spans="1:8" ht="16.5" customHeight="1">
      <c r="A43" s="432"/>
      <c r="B43" s="65" t="s">
        <v>94</v>
      </c>
      <c r="C43" s="275"/>
      <c r="D43" s="276"/>
      <c r="E43" s="341"/>
      <c r="F43" s="322"/>
      <c r="G43" s="275"/>
      <c r="H43" s="277"/>
    </row>
    <row r="44" spans="1:8" ht="16.5" customHeight="1">
      <c r="A44" s="432"/>
      <c r="B44" s="65" t="s">
        <v>95</v>
      </c>
      <c r="C44" s="275"/>
      <c r="D44" s="276"/>
      <c r="E44" s="341"/>
      <c r="F44" s="322"/>
      <c r="G44" s="275"/>
      <c r="H44" s="277"/>
    </row>
    <row r="45" spans="1:8" ht="16.5" customHeight="1">
      <c r="A45" s="432"/>
      <c r="B45" s="65" t="s">
        <v>96</v>
      </c>
      <c r="C45" s="275"/>
      <c r="D45" s="276"/>
      <c r="E45" s="341"/>
      <c r="F45" s="322"/>
      <c r="G45" s="275"/>
      <c r="H45" s="277"/>
    </row>
    <row r="46" spans="1:8" ht="16.5" customHeight="1">
      <c r="A46" s="432"/>
      <c r="B46" s="65" t="s">
        <v>97</v>
      </c>
      <c r="C46" s="275"/>
      <c r="D46" s="276"/>
      <c r="E46" s="341"/>
      <c r="F46" s="322"/>
      <c r="G46" s="275"/>
      <c r="H46" s="277"/>
    </row>
    <row r="47" spans="1:8" ht="16.5" customHeight="1">
      <c r="A47" s="432"/>
      <c r="B47" s="65" t="s">
        <v>98</v>
      </c>
      <c r="C47" s="284"/>
      <c r="D47" s="302"/>
      <c r="E47" s="343"/>
      <c r="F47" s="324"/>
      <c r="G47" s="284">
        <v>1</v>
      </c>
      <c r="H47" s="303">
        <v>22628</v>
      </c>
    </row>
    <row r="48" spans="1:8" ht="16.5" customHeight="1" thickBot="1">
      <c r="A48" s="432"/>
      <c r="B48" s="72" t="s">
        <v>58</v>
      </c>
      <c r="C48" s="284"/>
      <c r="D48" s="302"/>
      <c r="E48" s="343"/>
      <c r="F48" s="324"/>
      <c r="G48" s="284">
        <v>1</v>
      </c>
      <c r="H48" s="303">
        <v>1500000</v>
      </c>
    </row>
    <row r="49" spans="1:8" ht="16.5" customHeight="1" thickBot="1">
      <c r="A49" s="433"/>
      <c r="B49" s="67" t="s">
        <v>30</v>
      </c>
      <c r="C49" s="288">
        <f aca="true" t="shared" si="18" ref="C49:H49">SUM(C38:C48)</f>
        <v>1</v>
      </c>
      <c r="D49" s="289">
        <f t="shared" si="18"/>
        <v>150000</v>
      </c>
      <c r="E49" s="344">
        <f t="shared" si="18"/>
        <v>1</v>
      </c>
      <c r="F49" s="325">
        <f t="shared" si="18"/>
        <v>17000</v>
      </c>
      <c r="G49" s="288">
        <f t="shared" si="18"/>
        <v>2</v>
      </c>
      <c r="H49" s="290">
        <f t="shared" si="18"/>
        <v>1522628</v>
      </c>
    </row>
    <row r="50" spans="1:8" ht="16.5" customHeight="1">
      <c r="A50" s="421" t="s">
        <v>57</v>
      </c>
      <c r="B50" s="68" t="s">
        <v>100</v>
      </c>
      <c r="C50" s="305"/>
      <c r="D50" s="302"/>
      <c r="E50" s="339">
        <v>1</v>
      </c>
      <c r="F50" s="328">
        <v>99400</v>
      </c>
      <c r="G50" s="305">
        <v>1</v>
      </c>
      <c r="H50" s="303">
        <v>1687000</v>
      </c>
    </row>
    <row r="51" spans="1:8" ht="16.5" customHeight="1">
      <c r="A51" s="422"/>
      <c r="B51" s="65" t="s">
        <v>101</v>
      </c>
      <c r="C51" s="275"/>
      <c r="D51" s="302"/>
      <c r="E51" s="341"/>
      <c r="F51" s="322"/>
      <c r="G51" s="275"/>
      <c r="H51" s="303"/>
    </row>
    <row r="52" spans="1:8" ht="16.5" customHeight="1">
      <c r="A52" s="422"/>
      <c r="B52" s="65" t="s">
        <v>102</v>
      </c>
      <c r="C52" s="275"/>
      <c r="D52" s="302"/>
      <c r="E52" s="341"/>
      <c r="F52" s="322"/>
      <c r="G52" s="275">
        <v>1</v>
      </c>
      <c r="H52" s="303">
        <v>15000</v>
      </c>
    </row>
    <row r="53" spans="1:8" ht="16.5" customHeight="1">
      <c r="A53" s="422"/>
      <c r="B53" s="65" t="s">
        <v>103</v>
      </c>
      <c r="C53" s="275"/>
      <c r="D53" s="302"/>
      <c r="E53" s="341"/>
      <c r="F53" s="322"/>
      <c r="G53" s="275">
        <v>1</v>
      </c>
      <c r="H53" s="303">
        <v>98700</v>
      </c>
    </row>
    <row r="54" spans="1:8" ht="16.5" customHeight="1">
      <c r="A54" s="422"/>
      <c r="B54" s="65" t="s">
        <v>104</v>
      </c>
      <c r="C54" s="275"/>
      <c r="D54" s="276"/>
      <c r="E54" s="341"/>
      <c r="F54" s="322"/>
      <c r="G54" s="275"/>
      <c r="H54" s="277"/>
    </row>
    <row r="55" spans="1:8" ht="16.5" customHeight="1">
      <c r="A55" s="422"/>
      <c r="B55" s="65" t="s">
        <v>105</v>
      </c>
      <c r="C55" s="275"/>
      <c r="D55" s="276"/>
      <c r="E55" s="341"/>
      <c r="F55" s="322"/>
      <c r="G55" s="275"/>
      <c r="H55" s="277"/>
    </row>
    <row r="56" spans="1:8" ht="16.5" customHeight="1">
      <c r="A56" s="422"/>
      <c r="B56" s="65" t="s">
        <v>106</v>
      </c>
      <c r="C56" s="275"/>
      <c r="D56" s="276"/>
      <c r="E56" s="341"/>
      <c r="F56" s="322"/>
      <c r="G56" s="275"/>
      <c r="H56" s="277"/>
    </row>
    <row r="57" spans="1:8" ht="16.5" customHeight="1">
      <c r="A57" s="422"/>
      <c r="B57" s="71" t="s">
        <v>109</v>
      </c>
      <c r="C57" s="275"/>
      <c r="D57" s="276"/>
      <c r="E57" s="341"/>
      <c r="F57" s="322"/>
      <c r="G57" s="275"/>
      <c r="H57" s="277"/>
    </row>
    <row r="58" spans="1:8" ht="16.5" customHeight="1">
      <c r="A58" s="422"/>
      <c r="B58" s="70" t="s">
        <v>107</v>
      </c>
      <c r="C58" s="350"/>
      <c r="D58" s="280"/>
      <c r="F58" s="329"/>
      <c r="G58" s="333"/>
      <c r="H58" s="309"/>
    </row>
    <row r="59" spans="1:8" ht="16.5" customHeight="1">
      <c r="A59" s="422"/>
      <c r="B59" s="70" t="s">
        <v>108</v>
      </c>
      <c r="C59" s="275"/>
      <c r="D59" s="280"/>
      <c r="E59" s="341"/>
      <c r="F59" s="329"/>
      <c r="G59" s="275"/>
      <c r="H59" s="309"/>
    </row>
    <row r="60" spans="1:8" ht="16.5" customHeight="1" thickBot="1">
      <c r="A60" s="422"/>
      <c r="B60" s="70" t="s">
        <v>57</v>
      </c>
      <c r="C60" s="284"/>
      <c r="D60" s="285"/>
      <c r="E60" s="343"/>
      <c r="F60" s="324"/>
      <c r="G60" s="284"/>
      <c r="H60" s="286"/>
    </row>
    <row r="61" spans="1:8" ht="16.5" customHeight="1" thickBot="1">
      <c r="A61" s="423"/>
      <c r="B61" s="67" t="s">
        <v>30</v>
      </c>
      <c r="C61" s="288">
        <f aca="true" t="shared" si="19" ref="C61:H61">SUM(C50:C60)</f>
        <v>0</v>
      </c>
      <c r="D61" s="289">
        <f t="shared" si="19"/>
        <v>0</v>
      </c>
      <c r="E61" s="344">
        <f t="shared" si="19"/>
        <v>1</v>
      </c>
      <c r="F61" s="325">
        <f t="shared" si="19"/>
        <v>99400</v>
      </c>
      <c r="G61" s="288">
        <f t="shared" si="19"/>
        <v>3</v>
      </c>
      <c r="H61" s="290">
        <f t="shared" si="19"/>
        <v>1800700</v>
      </c>
    </row>
    <row r="62" spans="1:8" ht="16.5" customHeight="1">
      <c r="A62" s="421" t="s">
        <v>34</v>
      </c>
      <c r="B62" s="68" t="s">
        <v>110</v>
      </c>
      <c r="C62" s="292"/>
      <c r="D62" s="293"/>
      <c r="E62" s="345"/>
      <c r="F62" s="326"/>
      <c r="G62" s="292"/>
      <c r="H62" s="294"/>
    </row>
    <row r="63" spans="1:8" ht="16.5" customHeight="1">
      <c r="A63" s="422"/>
      <c r="B63" s="65" t="s">
        <v>111</v>
      </c>
      <c r="C63" s="275"/>
      <c r="D63" s="276"/>
      <c r="E63" s="341"/>
      <c r="F63" s="322"/>
      <c r="G63" s="275"/>
      <c r="H63" s="277"/>
    </row>
    <row r="64" spans="1:8" ht="16.5" customHeight="1">
      <c r="A64" s="422"/>
      <c r="B64" s="65" t="s">
        <v>48</v>
      </c>
      <c r="C64" s="275"/>
      <c r="D64" s="276"/>
      <c r="E64" s="341"/>
      <c r="F64" s="322"/>
      <c r="G64" s="275">
        <v>1</v>
      </c>
      <c r="H64" s="277">
        <v>19820</v>
      </c>
    </row>
    <row r="65" spans="1:8" ht="16.5" customHeight="1" thickBot="1">
      <c r="A65" s="422"/>
      <c r="B65" s="66" t="s">
        <v>34</v>
      </c>
      <c r="C65" s="310"/>
      <c r="D65" s="285"/>
      <c r="E65" s="347"/>
      <c r="F65" s="324"/>
      <c r="G65" s="310">
        <v>2</v>
      </c>
      <c r="H65" s="286">
        <v>2086100</v>
      </c>
    </row>
    <row r="66" spans="1:8" ht="16.5" customHeight="1" thickBot="1">
      <c r="A66" s="423"/>
      <c r="B66" s="67" t="s">
        <v>30</v>
      </c>
      <c r="C66" s="288">
        <f aca="true" t="shared" si="20" ref="C66:H66">SUM(C62:C65)</f>
        <v>0</v>
      </c>
      <c r="D66" s="289">
        <f t="shared" si="20"/>
        <v>0</v>
      </c>
      <c r="E66" s="344">
        <f t="shared" si="20"/>
        <v>0</v>
      </c>
      <c r="F66" s="325">
        <f t="shared" si="20"/>
        <v>0</v>
      </c>
      <c r="G66" s="288">
        <f t="shared" si="20"/>
        <v>3</v>
      </c>
      <c r="H66" s="290">
        <f t="shared" si="20"/>
        <v>2105920</v>
      </c>
    </row>
    <row r="67" spans="1:8" ht="16.5" customHeight="1">
      <c r="A67" s="421" t="s">
        <v>46</v>
      </c>
      <c r="B67" s="68" t="s">
        <v>112</v>
      </c>
      <c r="C67" s="311"/>
      <c r="D67" s="312"/>
      <c r="E67" s="348"/>
      <c r="F67" s="330"/>
      <c r="G67" s="311"/>
      <c r="H67" s="313"/>
    </row>
    <row r="68" spans="1:8" ht="16.5" customHeight="1">
      <c r="A68" s="422"/>
      <c r="B68" s="65" t="s">
        <v>113</v>
      </c>
      <c r="C68" s="271"/>
      <c r="D68" s="281"/>
      <c r="E68" s="349"/>
      <c r="F68" s="331"/>
      <c r="G68" s="271"/>
      <c r="H68" s="282"/>
    </row>
    <row r="69" spans="1:8" ht="16.5" customHeight="1">
      <c r="A69" s="422"/>
      <c r="B69" s="65" t="s">
        <v>114</v>
      </c>
      <c r="C69" s="271"/>
      <c r="D69" s="281"/>
      <c r="E69" s="349"/>
      <c r="F69" s="331"/>
      <c r="G69" s="271"/>
      <c r="H69" s="282"/>
    </row>
    <row r="70" spans="1:8" ht="16.5" customHeight="1" thickBot="1">
      <c r="A70" s="422"/>
      <c r="B70" s="66" t="s">
        <v>46</v>
      </c>
      <c r="C70" s="310"/>
      <c r="D70" s="314"/>
      <c r="E70" s="347"/>
      <c r="F70" s="332"/>
      <c r="G70" s="310">
        <v>1</v>
      </c>
      <c r="H70" s="315">
        <v>16900</v>
      </c>
    </row>
    <row r="71" spans="1:8" ht="16.5" customHeight="1" thickBot="1">
      <c r="A71" s="423"/>
      <c r="B71" s="67" t="s">
        <v>30</v>
      </c>
      <c r="C71" s="288">
        <f aca="true" t="shared" si="21" ref="C71:H71">SUM(C67:C70)</f>
        <v>0</v>
      </c>
      <c r="D71" s="289">
        <f t="shared" si="21"/>
        <v>0</v>
      </c>
      <c r="E71" s="344">
        <f t="shared" si="21"/>
        <v>0</v>
      </c>
      <c r="F71" s="325">
        <f t="shared" si="21"/>
        <v>0</v>
      </c>
      <c r="G71" s="288">
        <f t="shared" si="21"/>
        <v>1</v>
      </c>
      <c r="H71" s="290">
        <f t="shared" si="21"/>
        <v>16900</v>
      </c>
    </row>
    <row r="72" spans="1:8" ht="16.5" customHeight="1">
      <c r="A72" s="421" t="s">
        <v>115</v>
      </c>
      <c r="B72" s="68" t="s">
        <v>116</v>
      </c>
      <c r="C72" s="292"/>
      <c r="D72" s="293"/>
      <c r="E72" s="345"/>
      <c r="F72" s="326"/>
      <c r="G72" s="292"/>
      <c r="H72" s="294"/>
    </row>
    <row r="73" spans="1:8" ht="16.5" customHeight="1">
      <c r="A73" s="422"/>
      <c r="B73" s="65" t="s">
        <v>117</v>
      </c>
      <c r="C73" s="275"/>
      <c r="D73" s="276"/>
      <c r="E73" s="341"/>
      <c r="F73" s="322"/>
      <c r="G73" s="275"/>
      <c r="H73" s="277"/>
    </row>
    <row r="74" spans="1:8" ht="16.5" customHeight="1">
      <c r="A74" s="422"/>
      <c r="B74" s="65" t="s">
        <v>118</v>
      </c>
      <c r="C74" s="275"/>
      <c r="D74" s="276"/>
      <c r="E74" s="341"/>
      <c r="F74" s="322"/>
      <c r="G74" s="275"/>
      <c r="H74" s="277"/>
    </row>
    <row r="75" spans="1:8" ht="16.5" customHeight="1">
      <c r="A75" s="422"/>
      <c r="B75" s="70" t="s">
        <v>119</v>
      </c>
      <c r="C75" s="275"/>
      <c r="D75" s="276"/>
      <c r="E75" s="341"/>
      <c r="F75" s="322"/>
      <c r="G75" s="275"/>
      <c r="H75" s="277"/>
    </row>
    <row r="76" spans="1:8" ht="16.5" customHeight="1">
      <c r="A76" s="422"/>
      <c r="B76" s="70" t="s">
        <v>120</v>
      </c>
      <c r="C76" s="284"/>
      <c r="D76" s="285"/>
      <c r="E76" s="343"/>
      <c r="F76" s="324"/>
      <c r="G76" s="284"/>
      <c r="H76" s="286"/>
    </row>
    <row r="77" spans="1:8" ht="16.5" customHeight="1" thickBot="1">
      <c r="A77" s="422"/>
      <c r="B77" s="72" t="s">
        <v>115</v>
      </c>
      <c r="C77" s="284"/>
      <c r="D77" s="285"/>
      <c r="E77" s="343"/>
      <c r="F77" s="324"/>
      <c r="G77" s="284"/>
      <c r="H77" s="286"/>
    </row>
    <row r="78" spans="1:8" ht="16.5" customHeight="1" thickBot="1">
      <c r="A78" s="423"/>
      <c r="B78" s="67" t="s">
        <v>30</v>
      </c>
      <c r="C78" s="288">
        <f aca="true" t="shared" si="22" ref="C78:H78">SUM(C72:C77)</f>
        <v>0</v>
      </c>
      <c r="D78" s="289">
        <f t="shared" si="22"/>
        <v>0</v>
      </c>
      <c r="E78" s="344">
        <f t="shared" si="22"/>
        <v>0</v>
      </c>
      <c r="F78" s="325">
        <f t="shared" si="22"/>
        <v>0</v>
      </c>
      <c r="G78" s="288">
        <f t="shared" si="22"/>
        <v>0</v>
      </c>
      <c r="H78" s="290">
        <f t="shared" si="22"/>
        <v>0</v>
      </c>
    </row>
    <row r="79" spans="1:8" ht="16.5" customHeight="1">
      <c r="A79" s="436" t="s">
        <v>391</v>
      </c>
      <c r="B79" s="437"/>
      <c r="C79" s="305"/>
      <c r="D79" s="316"/>
      <c r="E79" s="339">
        <v>1</v>
      </c>
      <c r="F79" s="328">
        <v>9726</v>
      </c>
      <c r="G79" s="305">
        <v>2</v>
      </c>
      <c r="H79" s="317">
        <v>914040</v>
      </c>
    </row>
    <row r="80" spans="1:8" ht="16.5" customHeight="1">
      <c r="A80" s="424" t="s">
        <v>72</v>
      </c>
      <c r="B80" s="425"/>
      <c r="C80" s="305"/>
      <c r="D80" s="316"/>
      <c r="E80" s="339"/>
      <c r="F80" s="328"/>
      <c r="G80" s="305"/>
      <c r="H80" s="317"/>
    </row>
    <row r="81" spans="1:8" ht="16.5" customHeight="1">
      <c r="A81" s="426" t="s">
        <v>73</v>
      </c>
      <c r="B81" s="427"/>
      <c r="C81" s="305"/>
      <c r="D81" s="316"/>
      <c r="E81" s="339"/>
      <c r="F81" s="328"/>
      <c r="G81" s="305">
        <v>1</v>
      </c>
      <c r="H81" s="317">
        <v>158973</v>
      </c>
    </row>
    <row r="82" spans="1:8" ht="16.5" customHeight="1">
      <c r="A82" s="415" t="s">
        <v>121</v>
      </c>
      <c r="B82" s="416"/>
      <c r="C82" s="305"/>
      <c r="D82" s="316"/>
      <c r="E82" s="339"/>
      <c r="F82" s="328"/>
      <c r="G82" s="305"/>
      <c r="H82" s="317"/>
    </row>
    <row r="83" spans="1:8" ht="16.5" customHeight="1">
      <c r="A83" s="415" t="s">
        <v>122</v>
      </c>
      <c r="B83" s="416"/>
      <c r="C83" s="305"/>
      <c r="D83" s="316"/>
      <c r="E83" s="339"/>
      <c r="F83" s="328"/>
      <c r="G83" s="305"/>
      <c r="H83" s="317"/>
    </row>
    <row r="84" spans="1:8" ht="16.5" customHeight="1">
      <c r="A84" s="415" t="s">
        <v>123</v>
      </c>
      <c r="B84" s="416"/>
      <c r="C84" s="305"/>
      <c r="D84" s="316"/>
      <c r="E84" s="339"/>
      <c r="F84" s="328"/>
      <c r="G84" s="305"/>
      <c r="H84" s="317"/>
    </row>
    <row r="85" spans="1:8" ht="16.5" customHeight="1">
      <c r="A85" s="415" t="s">
        <v>124</v>
      </c>
      <c r="B85" s="416"/>
      <c r="C85" s="275"/>
      <c r="D85" s="276"/>
      <c r="E85" s="341"/>
      <c r="F85" s="322"/>
      <c r="G85" s="275">
        <v>1</v>
      </c>
      <c r="H85" s="277">
        <v>190400</v>
      </c>
    </row>
    <row r="86" spans="1:8" ht="16.5" customHeight="1">
      <c r="A86" s="415" t="s">
        <v>74</v>
      </c>
      <c r="B86" s="416"/>
      <c r="C86" s="275"/>
      <c r="D86" s="276"/>
      <c r="E86" s="341"/>
      <c r="F86" s="322"/>
      <c r="G86" s="275">
        <v>1</v>
      </c>
      <c r="H86" s="277">
        <v>150000</v>
      </c>
    </row>
    <row r="87" spans="1:8" ht="16.5" customHeight="1">
      <c r="A87" s="417" t="s">
        <v>125</v>
      </c>
      <c r="B87" s="418"/>
      <c r="C87" s="284"/>
      <c r="D87" s="276"/>
      <c r="E87" s="341"/>
      <c r="F87" s="322"/>
      <c r="G87" s="275"/>
      <c r="H87" s="277"/>
    </row>
    <row r="88" spans="1:8" ht="16.5" customHeight="1">
      <c r="A88" s="419" t="s">
        <v>79</v>
      </c>
      <c r="B88" s="420"/>
      <c r="C88" s="270"/>
      <c r="D88" s="351"/>
      <c r="E88" s="346">
        <v>4</v>
      </c>
      <c r="F88" s="327">
        <v>64014</v>
      </c>
      <c r="G88" s="295"/>
      <c r="H88" s="318"/>
    </row>
    <row r="89" spans="1:8" ht="16.5" customHeight="1">
      <c r="A89" s="419" t="s">
        <v>31</v>
      </c>
      <c r="B89" s="420"/>
      <c r="C89" s="338"/>
      <c r="D89" s="75"/>
      <c r="E89" s="346"/>
      <c r="F89" s="327"/>
      <c r="G89" s="295">
        <v>1</v>
      </c>
      <c r="H89" s="532">
        <v>1976620</v>
      </c>
    </row>
    <row r="90" spans="1:8" ht="16.5" customHeight="1">
      <c r="A90" s="463" t="s">
        <v>107</v>
      </c>
      <c r="B90" s="464"/>
      <c r="C90" s="270"/>
      <c r="D90" s="533"/>
      <c r="E90" s="342"/>
      <c r="F90" s="323"/>
      <c r="G90" s="270">
        <v>1</v>
      </c>
      <c r="H90" s="318">
        <v>3471758</v>
      </c>
    </row>
    <row r="91" spans="1:8" ht="16.5" customHeight="1" thickBot="1">
      <c r="A91" s="463" t="s">
        <v>397</v>
      </c>
      <c r="B91" s="464"/>
      <c r="C91" s="338"/>
      <c r="D91" s="352"/>
      <c r="E91" s="346"/>
      <c r="F91" s="327"/>
      <c r="G91" s="295">
        <v>1</v>
      </c>
      <c r="H91" s="318">
        <v>800000</v>
      </c>
    </row>
    <row r="92" spans="1:8" ht="16.5" customHeight="1" thickBot="1">
      <c r="A92" s="449" t="s">
        <v>70</v>
      </c>
      <c r="B92" s="450"/>
      <c r="C92" s="60">
        <f>SUM(C12,C19,C33,C37,C49,C61,C66,C71,C78,C79,C80,C81,C82,C83,C84,C85,C86,C87,C88,C91)</f>
        <v>9</v>
      </c>
      <c r="D92" s="80">
        <f>SUM(D12,D19,D33,D37,D49,D61,D66,D71,D78,D79,D80,D81,D82,D83,D84,D85,D86,D87,D88,D91)</f>
        <v>376466</v>
      </c>
      <c r="E92" s="344">
        <f>SUM(E12,E19,E33,E37,E49,E61,E66,E71,E78,E79,E80,E81,E82,E83,E84,E85,E86,E87,E88,E91)</f>
        <v>30</v>
      </c>
      <c r="F92" s="325">
        <f>SUM(F12,F19,F33,F37,F49,F61,F66,F71,F78,F79,F80,F81,F82,F83,F84,F85,F86,F87,F88)</f>
        <v>3458915</v>
      </c>
      <c r="G92" s="288">
        <f>SUM(G79:G91)+G78+G71+G66+G61+G49+G37+G33+G19+G12</f>
        <v>43</v>
      </c>
      <c r="H92" s="290">
        <f>SUM(H79:H91)+H78+H71+H66+H61+H49+H37+H33+H19+H12</f>
        <v>16067799.5</v>
      </c>
    </row>
    <row r="93" ht="16.5" customHeight="1"/>
    <row r="94" spans="1:8" ht="16.5" customHeight="1">
      <c r="A94" s="1" t="s">
        <v>393</v>
      </c>
      <c r="E94" s="319" t="s">
        <v>398</v>
      </c>
      <c r="G94" s="335"/>
      <c r="H94" s="337"/>
    </row>
    <row r="95" spans="1:8" ht="36" customHeight="1">
      <c r="A95" s="531" t="s">
        <v>400</v>
      </c>
      <c r="B95" s="531"/>
      <c r="C95" s="531"/>
      <c r="D95" s="531"/>
      <c r="E95" s="531"/>
      <c r="F95" s="531"/>
      <c r="G95" s="531"/>
      <c r="H95" s="531"/>
    </row>
    <row r="103" ht="27" customHeight="1"/>
    <row r="104" ht="19.5" customHeight="1"/>
    <row r="105" ht="19.5" customHeight="1"/>
    <row r="106" ht="19.5" customHeight="1"/>
    <row r="107" spans="14:18" ht="19.5" customHeight="1">
      <c r="N107" s="359"/>
      <c r="O107" s="359"/>
      <c r="P107" s="359"/>
      <c r="Q107" s="359"/>
      <c r="R107" s="359"/>
    </row>
    <row r="108" spans="14:18" ht="19.5" customHeight="1">
      <c r="N108" s="359"/>
      <c r="O108" s="358"/>
      <c r="P108" s="358"/>
      <c r="Q108" s="357"/>
      <c r="R108" s="359"/>
    </row>
    <row r="109" spans="14:18" ht="19.5" customHeight="1">
      <c r="N109" s="359"/>
      <c r="O109" s="358"/>
      <c r="P109" s="358"/>
      <c r="Q109" s="357"/>
      <c r="R109" s="359"/>
    </row>
    <row r="110" spans="14:18" ht="19.5" customHeight="1">
      <c r="N110" s="359"/>
      <c r="O110" s="359"/>
      <c r="P110" s="359"/>
      <c r="Q110" s="359"/>
      <c r="R110" s="359"/>
    </row>
    <row r="111" spans="14:18" ht="19.5" customHeight="1">
      <c r="N111" s="359"/>
      <c r="O111" s="359"/>
      <c r="P111" s="359"/>
      <c r="Q111" s="359"/>
      <c r="R111" s="359"/>
    </row>
    <row r="112" spans="14:18" ht="19.5" customHeight="1">
      <c r="N112" s="359"/>
      <c r="O112" s="359"/>
      <c r="P112" s="359"/>
      <c r="Q112" s="359"/>
      <c r="R112" s="359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/>
  <mergeCells count="55">
    <mergeCell ref="J6:K6"/>
    <mergeCell ref="J16:K16"/>
    <mergeCell ref="A95:H95"/>
    <mergeCell ref="A89:B89"/>
    <mergeCell ref="A90:B90"/>
    <mergeCell ref="J15:K15"/>
    <mergeCell ref="J13:K13"/>
    <mergeCell ref="J22:K22"/>
    <mergeCell ref="J23:K23"/>
    <mergeCell ref="J2:K3"/>
    <mergeCell ref="J11:K11"/>
    <mergeCell ref="J9:K9"/>
    <mergeCell ref="J10:K10"/>
    <mergeCell ref="J4:K4"/>
    <mergeCell ref="J5:K5"/>
    <mergeCell ref="J1:Q1"/>
    <mergeCell ref="L2:M2"/>
    <mergeCell ref="N2:O2"/>
    <mergeCell ref="B2:B3"/>
    <mergeCell ref="A92:B92"/>
    <mergeCell ref="A72:A78"/>
    <mergeCell ref="J17:K17"/>
    <mergeCell ref="J18:K18"/>
    <mergeCell ref="J19:K19"/>
    <mergeCell ref="J20:K20"/>
    <mergeCell ref="A79:B79"/>
    <mergeCell ref="J8:K8"/>
    <mergeCell ref="J7:K7"/>
    <mergeCell ref="A82:B82"/>
    <mergeCell ref="A83:B83"/>
    <mergeCell ref="A91:B91"/>
    <mergeCell ref="A4:A12"/>
    <mergeCell ref="A13:A19"/>
    <mergeCell ref="J21:K21"/>
    <mergeCell ref="J12:K12"/>
    <mergeCell ref="G2:H2"/>
    <mergeCell ref="P2:Q2"/>
    <mergeCell ref="A38:A49"/>
    <mergeCell ref="A50:A61"/>
    <mergeCell ref="A62:A66"/>
    <mergeCell ref="A67:A71"/>
    <mergeCell ref="A2:A3"/>
    <mergeCell ref="E2:F2"/>
    <mergeCell ref="C2:D2"/>
    <mergeCell ref="J14:K14"/>
    <mergeCell ref="A1:H1"/>
    <mergeCell ref="A84:B84"/>
    <mergeCell ref="A85:B85"/>
    <mergeCell ref="A86:B86"/>
    <mergeCell ref="A87:B87"/>
    <mergeCell ref="A88:B88"/>
    <mergeCell ref="A20:A33"/>
    <mergeCell ref="A34:A37"/>
    <mergeCell ref="A80:B80"/>
    <mergeCell ref="A81:B81"/>
  </mergeCells>
  <printOptions/>
  <pageMargins left="0.5511811023622047" right="0.5118110236220472" top="0.4724409448818898" bottom="0.4724409448818898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64">
      <selection activeCell="M14" sqref="M14"/>
    </sheetView>
  </sheetViews>
  <sheetFormatPr defaultColWidth="9.00390625" defaultRowHeight="16.5"/>
  <cols>
    <col min="1" max="1" width="9.125" style="0" customWidth="1"/>
    <col min="2" max="2" width="20.125" style="0" customWidth="1"/>
    <col min="3" max="3" width="6.625" style="0" customWidth="1"/>
    <col min="4" max="4" width="14.625" style="0" customWidth="1"/>
    <col min="5" max="7" width="13.625" style="0" customWidth="1"/>
  </cols>
  <sheetData>
    <row r="1" spans="1:7" ht="16.5">
      <c r="A1" s="478" t="s">
        <v>301</v>
      </c>
      <c r="B1" s="479"/>
      <c r="C1" s="479"/>
      <c r="D1" s="479"/>
      <c r="E1" s="480"/>
      <c r="F1" s="480"/>
      <c r="G1" s="481"/>
    </row>
    <row r="2" spans="1:7" ht="16.5">
      <c r="A2" s="482" t="s">
        <v>302</v>
      </c>
      <c r="B2" s="484" t="s">
        <v>303</v>
      </c>
      <c r="C2" s="486" t="s">
        <v>304</v>
      </c>
      <c r="D2" s="486"/>
      <c r="E2" s="487"/>
      <c r="F2" s="487"/>
      <c r="G2" s="488"/>
    </row>
    <row r="3" spans="1:7" ht="16.5">
      <c r="A3" s="483"/>
      <c r="B3" s="485"/>
      <c r="C3" s="272" t="s">
        <v>64</v>
      </c>
      <c r="D3" s="272" t="s">
        <v>63</v>
      </c>
      <c r="E3" s="272" t="s">
        <v>38</v>
      </c>
      <c r="F3" s="272" t="s">
        <v>61</v>
      </c>
      <c r="G3" s="273" t="s">
        <v>62</v>
      </c>
    </row>
    <row r="4" spans="1:7" ht="16.5">
      <c r="A4" s="467" t="s">
        <v>305</v>
      </c>
      <c r="B4" s="274" t="s">
        <v>306</v>
      </c>
      <c r="C4" s="275"/>
      <c r="D4" s="276"/>
      <c r="E4" s="276"/>
      <c r="F4" s="276"/>
      <c r="G4" s="277"/>
    </row>
    <row r="5" spans="1:7" ht="16.5">
      <c r="A5" s="468"/>
      <c r="B5" s="274" t="s">
        <v>307</v>
      </c>
      <c r="C5" s="270">
        <v>3</v>
      </c>
      <c r="D5" s="278">
        <v>10501057</v>
      </c>
      <c r="E5" s="278">
        <v>635656</v>
      </c>
      <c r="F5" s="278">
        <v>19100</v>
      </c>
      <c r="G5" s="279">
        <v>616556</v>
      </c>
    </row>
    <row r="6" spans="1:7" ht="16.5">
      <c r="A6" s="468"/>
      <c r="B6" s="274" t="s">
        <v>308</v>
      </c>
      <c r="C6" s="270">
        <v>1</v>
      </c>
      <c r="D6" s="278">
        <v>94000</v>
      </c>
      <c r="E6" s="278">
        <v>9400</v>
      </c>
      <c r="F6" s="280">
        <v>0</v>
      </c>
      <c r="G6" s="279">
        <v>9400</v>
      </c>
    </row>
    <row r="7" spans="1:7" ht="16.5">
      <c r="A7" s="468"/>
      <c r="B7" s="274" t="s">
        <v>309</v>
      </c>
      <c r="C7" s="270">
        <v>1</v>
      </c>
      <c r="D7" s="278">
        <v>150412</v>
      </c>
      <c r="E7" s="278">
        <v>15042</v>
      </c>
      <c r="F7" s="280">
        <v>7521</v>
      </c>
      <c r="G7" s="279">
        <v>7521</v>
      </c>
    </row>
    <row r="8" spans="1:7" ht="16.5">
      <c r="A8" s="468"/>
      <c r="B8" s="274" t="s">
        <v>310</v>
      </c>
      <c r="C8" s="270"/>
      <c r="D8" s="278"/>
      <c r="E8" s="278"/>
      <c r="F8" s="280"/>
      <c r="G8" s="279"/>
    </row>
    <row r="9" spans="1:7" ht="16.5">
      <c r="A9" s="468"/>
      <c r="B9" s="274" t="s">
        <v>311</v>
      </c>
      <c r="C9" s="270">
        <v>7</v>
      </c>
      <c r="D9" s="281">
        <v>4929075.5</v>
      </c>
      <c r="E9" s="281">
        <v>1171122.5</v>
      </c>
      <c r="F9" s="281">
        <v>641798.25</v>
      </c>
      <c r="G9" s="282">
        <v>529324.75</v>
      </c>
    </row>
    <row r="10" spans="1:7" ht="16.5">
      <c r="A10" s="468"/>
      <c r="B10" s="274" t="s">
        <v>312</v>
      </c>
      <c r="C10" s="270">
        <v>7</v>
      </c>
      <c r="D10" s="281">
        <v>13139187.5</v>
      </c>
      <c r="E10" s="281">
        <v>1399973.5</v>
      </c>
      <c r="F10" s="281">
        <v>244458.25</v>
      </c>
      <c r="G10" s="282">
        <v>1155515.75</v>
      </c>
    </row>
    <row r="11" spans="1:7" ht="17.25" thickBot="1">
      <c r="A11" s="468"/>
      <c r="B11" s="283" t="s">
        <v>305</v>
      </c>
      <c r="C11" s="284"/>
      <c r="D11" s="285"/>
      <c r="E11" s="285"/>
      <c r="F11" s="285"/>
      <c r="G11" s="286"/>
    </row>
    <row r="12" spans="1:7" ht="17.25" thickBot="1">
      <c r="A12" s="469"/>
      <c r="B12" s="287" t="s">
        <v>313</v>
      </c>
      <c r="C12" s="288">
        <f>SUM(C4:C11)</f>
        <v>19</v>
      </c>
      <c r="D12" s="289">
        <f>SUM(D4:D11)</f>
        <v>28813732</v>
      </c>
      <c r="E12" s="289">
        <f>SUM(E4:E11)</f>
        <v>3231194</v>
      </c>
      <c r="F12" s="289">
        <f>SUM(F4:F11)</f>
        <v>912877.5</v>
      </c>
      <c r="G12" s="290">
        <f>SUM(G4:G11)</f>
        <v>2318317.5</v>
      </c>
    </row>
    <row r="13" spans="1:7" ht="16.5">
      <c r="A13" s="467" t="s">
        <v>314</v>
      </c>
      <c r="B13" s="291" t="s">
        <v>315</v>
      </c>
      <c r="C13" s="292"/>
      <c r="D13" s="293"/>
      <c r="E13" s="293"/>
      <c r="F13" s="293"/>
      <c r="G13" s="294"/>
    </row>
    <row r="14" spans="1:7" ht="16.5">
      <c r="A14" s="468"/>
      <c r="B14" s="274" t="s">
        <v>316</v>
      </c>
      <c r="C14" s="275"/>
      <c r="D14" s="276"/>
      <c r="E14" s="276"/>
      <c r="F14" s="276"/>
      <c r="G14" s="277"/>
    </row>
    <row r="15" spans="1:7" ht="16.5">
      <c r="A15" s="468"/>
      <c r="B15" s="283" t="s">
        <v>317</v>
      </c>
      <c r="C15" s="270">
        <v>1</v>
      </c>
      <c r="D15" s="278">
        <v>300000</v>
      </c>
      <c r="E15" s="278">
        <v>75000</v>
      </c>
      <c r="F15" s="280">
        <v>0</v>
      </c>
      <c r="G15" s="279">
        <v>75000</v>
      </c>
    </row>
    <row r="16" spans="1:7" ht="16.5">
      <c r="A16" s="468"/>
      <c r="B16" s="283" t="s">
        <v>133</v>
      </c>
      <c r="C16" s="270">
        <v>1</v>
      </c>
      <c r="D16" s="278">
        <v>9790000</v>
      </c>
      <c r="E16" s="278">
        <v>800000</v>
      </c>
      <c r="F16" s="280">
        <v>300000</v>
      </c>
      <c r="G16" s="279">
        <v>500000</v>
      </c>
    </row>
    <row r="17" spans="1:7" ht="16.5">
      <c r="A17" s="468"/>
      <c r="B17" s="283" t="s">
        <v>318</v>
      </c>
      <c r="C17" s="270"/>
      <c r="D17" s="278"/>
      <c r="E17" s="278"/>
      <c r="F17" s="280"/>
      <c r="G17" s="279"/>
    </row>
    <row r="18" spans="1:7" ht="17.25" thickBot="1">
      <c r="A18" s="468"/>
      <c r="B18" s="283" t="s">
        <v>314</v>
      </c>
      <c r="C18" s="295"/>
      <c r="D18" s="296"/>
      <c r="E18" s="296"/>
      <c r="F18" s="297"/>
      <c r="G18" s="298"/>
    </row>
    <row r="19" spans="1:7" ht="17.25" thickBot="1">
      <c r="A19" s="469"/>
      <c r="B19" s="287" t="s">
        <v>313</v>
      </c>
      <c r="C19" s="288">
        <f>SUM(C13:C18)</f>
        <v>2</v>
      </c>
      <c r="D19" s="289">
        <f>SUM(D13:D18)</f>
        <v>10090000</v>
      </c>
      <c r="E19" s="289">
        <f>SUM(E13:E18)</f>
        <v>875000</v>
      </c>
      <c r="F19" s="289">
        <f>SUM(F13:F18)</f>
        <v>300000</v>
      </c>
      <c r="G19" s="290">
        <f>SUM(G13:G18)</f>
        <v>575000</v>
      </c>
    </row>
    <row r="20" spans="1:7" ht="16.5">
      <c r="A20" s="467" t="s">
        <v>319</v>
      </c>
      <c r="B20" s="291" t="s">
        <v>320</v>
      </c>
      <c r="C20" s="292"/>
      <c r="D20" s="293"/>
      <c r="E20" s="293"/>
      <c r="F20" s="293"/>
      <c r="G20" s="294"/>
    </row>
    <row r="21" spans="1:7" ht="16.5">
      <c r="A21" s="468"/>
      <c r="B21" s="274" t="s">
        <v>321</v>
      </c>
      <c r="C21" s="270"/>
      <c r="D21" s="278"/>
      <c r="E21" s="278"/>
      <c r="F21" s="280"/>
      <c r="G21" s="279"/>
    </row>
    <row r="22" spans="1:7" ht="16.5">
      <c r="A22" s="468"/>
      <c r="B22" s="274" t="s">
        <v>322</v>
      </c>
      <c r="C22" s="275"/>
      <c r="D22" s="276"/>
      <c r="E22" s="276"/>
      <c r="F22" s="276"/>
      <c r="G22" s="277"/>
    </row>
    <row r="23" spans="1:7" ht="16.5">
      <c r="A23" s="468"/>
      <c r="B23" s="274" t="s">
        <v>323</v>
      </c>
      <c r="C23" s="275"/>
      <c r="D23" s="276"/>
      <c r="E23" s="276"/>
      <c r="F23" s="276"/>
      <c r="G23" s="277"/>
    </row>
    <row r="24" spans="1:7" ht="16.5">
      <c r="A24" s="468"/>
      <c r="B24" s="274" t="s">
        <v>324</v>
      </c>
      <c r="C24" s="275"/>
      <c r="D24" s="276"/>
      <c r="E24" s="276"/>
      <c r="F24" s="276"/>
      <c r="G24" s="277"/>
    </row>
    <row r="25" spans="1:7" ht="16.5">
      <c r="A25" s="468"/>
      <c r="B25" s="274" t="s">
        <v>325</v>
      </c>
      <c r="C25" s="275"/>
      <c r="D25" s="276"/>
      <c r="E25" s="276"/>
      <c r="F25" s="276"/>
      <c r="G25" s="277"/>
    </row>
    <row r="26" spans="1:7" ht="16.5">
      <c r="A26" s="468"/>
      <c r="B26" s="274" t="s">
        <v>326</v>
      </c>
      <c r="C26" s="275"/>
      <c r="D26" s="276"/>
      <c r="E26" s="276"/>
      <c r="F26" s="276"/>
      <c r="G26" s="277"/>
    </row>
    <row r="27" spans="1:7" ht="16.5">
      <c r="A27" s="468"/>
      <c r="B27" s="274" t="s">
        <v>327</v>
      </c>
      <c r="C27" s="275"/>
      <c r="D27" s="276"/>
      <c r="E27" s="276"/>
      <c r="F27" s="276"/>
      <c r="G27" s="277"/>
    </row>
    <row r="28" spans="1:7" ht="16.5">
      <c r="A28" s="468"/>
      <c r="B28" s="274" t="s">
        <v>328</v>
      </c>
      <c r="C28" s="275"/>
      <c r="D28" s="276"/>
      <c r="E28" s="276"/>
      <c r="F28" s="276"/>
      <c r="G28" s="277"/>
    </row>
    <row r="29" spans="1:7" ht="16.5">
      <c r="A29" s="468"/>
      <c r="B29" s="299" t="s">
        <v>329</v>
      </c>
      <c r="C29" s="275"/>
      <c r="D29" s="276"/>
      <c r="E29" s="276"/>
      <c r="F29" s="276"/>
      <c r="G29" s="277"/>
    </row>
    <row r="30" spans="1:7" ht="16.5">
      <c r="A30" s="468"/>
      <c r="B30" s="299" t="s">
        <v>330</v>
      </c>
      <c r="C30" s="275"/>
      <c r="D30" s="276"/>
      <c r="E30" s="276"/>
      <c r="F30" s="276"/>
      <c r="G30" s="277"/>
    </row>
    <row r="31" spans="1:7" ht="16.5">
      <c r="A31" s="468"/>
      <c r="B31" s="300" t="s">
        <v>331</v>
      </c>
      <c r="C31" s="275"/>
      <c r="D31" s="276"/>
      <c r="E31" s="276"/>
      <c r="F31" s="276"/>
      <c r="G31" s="277"/>
    </row>
    <row r="32" spans="1:7" ht="17.25" thickBot="1">
      <c r="A32" s="468"/>
      <c r="B32" s="300" t="s">
        <v>319</v>
      </c>
      <c r="C32" s="284"/>
      <c r="D32" s="285"/>
      <c r="E32" s="285"/>
      <c r="F32" s="285"/>
      <c r="G32" s="286"/>
    </row>
    <row r="33" spans="1:7" ht="17.25" thickBot="1">
      <c r="A33" s="469"/>
      <c r="B33" s="287" t="s">
        <v>313</v>
      </c>
      <c r="C33" s="288">
        <f>SUM(C20:C32)</f>
        <v>0</v>
      </c>
      <c r="D33" s="289">
        <f>SUM(D20:D32)</f>
        <v>0</v>
      </c>
      <c r="E33" s="289">
        <f>SUM(E20:E32)</f>
        <v>0</v>
      </c>
      <c r="F33" s="289">
        <f>SUM(F20:F32)</f>
        <v>0</v>
      </c>
      <c r="G33" s="290">
        <f>SUM(G20:G32)</f>
        <v>0</v>
      </c>
    </row>
    <row r="34" spans="1:7" ht="16.5">
      <c r="A34" s="467" t="s">
        <v>332</v>
      </c>
      <c r="B34" s="291" t="s">
        <v>333</v>
      </c>
      <c r="C34" s="270">
        <v>4</v>
      </c>
      <c r="D34" s="278">
        <v>2011950</v>
      </c>
      <c r="E34" s="278">
        <v>87226</v>
      </c>
      <c r="F34" s="278">
        <v>26645</v>
      </c>
      <c r="G34" s="279">
        <v>60581</v>
      </c>
    </row>
    <row r="35" spans="1:7" ht="16.5">
      <c r="A35" s="468"/>
      <c r="B35" s="274" t="s">
        <v>65</v>
      </c>
      <c r="C35" s="270">
        <v>1</v>
      </c>
      <c r="D35" s="278">
        <v>119248</v>
      </c>
      <c r="E35" s="278">
        <v>11924</v>
      </c>
      <c r="F35" s="278">
        <v>5962</v>
      </c>
      <c r="G35" s="279">
        <v>5962</v>
      </c>
    </row>
    <row r="36" spans="1:7" ht="17.25" thickBot="1">
      <c r="A36" s="468"/>
      <c r="B36" s="283" t="s">
        <v>332</v>
      </c>
      <c r="C36" s="270"/>
      <c r="D36" s="278"/>
      <c r="E36" s="278"/>
      <c r="F36" s="280"/>
      <c r="G36" s="279"/>
    </row>
    <row r="37" spans="1:7" ht="17.25" thickBot="1">
      <c r="A37" s="469"/>
      <c r="B37" s="287" t="s">
        <v>313</v>
      </c>
      <c r="C37" s="288">
        <f>SUM(C34:C36)</f>
        <v>5</v>
      </c>
      <c r="D37" s="289">
        <f>SUM(D34:D36)</f>
        <v>2131198</v>
      </c>
      <c r="E37" s="289">
        <f>SUM(E34:E36)</f>
        <v>99150</v>
      </c>
      <c r="F37" s="289">
        <f>SUM(F34:F36)</f>
        <v>32607</v>
      </c>
      <c r="G37" s="290">
        <f>SUM(G34:G36)</f>
        <v>66543</v>
      </c>
    </row>
    <row r="38" spans="1:7" ht="16.5">
      <c r="A38" s="467" t="s">
        <v>334</v>
      </c>
      <c r="B38" s="291" t="s">
        <v>335</v>
      </c>
      <c r="C38" s="292"/>
      <c r="D38" s="293"/>
      <c r="E38" s="293"/>
      <c r="F38" s="293"/>
      <c r="G38" s="294"/>
    </row>
    <row r="39" spans="1:7" ht="16.5">
      <c r="A39" s="476"/>
      <c r="B39" s="274" t="s">
        <v>336</v>
      </c>
      <c r="C39" s="275"/>
      <c r="D39" s="276"/>
      <c r="E39" s="276"/>
      <c r="F39" s="276"/>
      <c r="G39" s="277"/>
    </row>
    <row r="40" spans="1:7" ht="16.5">
      <c r="A40" s="476"/>
      <c r="B40" s="274" t="s">
        <v>337</v>
      </c>
      <c r="C40" s="275"/>
      <c r="D40" s="276"/>
      <c r="E40" s="276"/>
      <c r="F40" s="276"/>
      <c r="G40" s="277"/>
    </row>
    <row r="41" spans="1:7" ht="16.5">
      <c r="A41" s="476"/>
      <c r="B41" s="274" t="s">
        <v>338</v>
      </c>
      <c r="C41" s="275"/>
      <c r="D41" s="276"/>
      <c r="E41" s="276"/>
      <c r="F41" s="276"/>
      <c r="G41" s="277"/>
    </row>
    <row r="42" spans="1:7" ht="16.5">
      <c r="A42" s="476"/>
      <c r="B42" s="274" t="s">
        <v>339</v>
      </c>
      <c r="C42" s="270"/>
      <c r="D42" s="278"/>
      <c r="E42" s="278"/>
      <c r="F42" s="280"/>
      <c r="G42" s="279"/>
    </row>
    <row r="43" spans="1:7" ht="16.5">
      <c r="A43" s="476"/>
      <c r="B43" s="274" t="s">
        <v>340</v>
      </c>
      <c r="C43" s="275"/>
      <c r="D43" s="276"/>
      <c r="E43" s="276"/>
      <c r="F43" s="276"/>
      <c r="G43" s="277"/>
    </row>
    <row r="44" spans="1:7" ht="16.5">
      <c r="A44" s="476"/>
      <c r="B44" s="274" t="s">
        <v>341</v>
      </c>
      <c r="C44" s="275"/>
      <c r="D44" s="276"/>
      <c r="E44" s="276"/>
      <c r="F44" s="276"/>
      <c r="G44" s="277"/>
    </row>
    <row r="45" spans="1:7" ht="16.5">
      <c r="A45" s="476"/>
      <c r="B45" s="274" t="s">
        <v>342</v>
      </c>
      <c r="C45" s="275"/>
      <c r="D45" s="276"/>
      <c r="E45" s="276"/>
      <c r="F45" s="276"/>
      <c r="G45" s="277"/>
    </row>
    <row r="46" spans="1:7" ht="16.5">
      <c r="A46" s="476"/>
      <c r="B46" s="274" t="s">
        <v>343</v>
      </c>
      <c r="C46" s="275"/>
      <c r="D46" s="276"/>
      <c r="E46" s="276"/>
      <c r="F46" s="276"/>
      <c r="G46" s="277"/>
    </row>
    <row r="47" spans="1:7" ht="16.5">
      <c r="A47" s="476"/>
      <c r="B47" s="274" t="s">
        <v>344</v>
      </c>
      <c r="C47" s="284">
        <v>1</v>
      </c>
      <c r="D47" s="301">
        <v>905102</v>
      </c>
      <c r="E47" s="302">
        <v>45256</v>
      </c>
      <c r="F47" s="302">
        <v>22628</v>
      </c>
      <c r="G47" s="303">
        <v>22628</v>
      </c>
    </row>
    <row r="48" spans="1:7" ht="17.25" thickBot="1">
      <c r="A48" s="476"/>
      <c r="B48" s="304" t="s">
        <v>334</v>
      </c>
      <c r="C48" s="284">
        <v>1</v>
      </c>
      <c r="D48" s="301">
        <v>15004933</v>
      </c>
      <c r="E48" s="302">
        <v>3000000</v>
      </c>
      <c r="F48" s="302">
        <v>1500000</v>
      </c>
      <c r="G48" s="303">
        <v>1500000</v>
      </c>
    </row>
    <row r="49" spans="1:7" ht="17.25" thickBot="1">
      <c r="A49" s="477"/>
      <c r="B49" s="287" t="s">
        <v>313</v>
      </c>
      <c r="C49" s="288">
        <f>SUM(C38:C48)</f>
        <v>2</v>
      </c>
      <c r="D49" s="289">
        <f>SUM(D38:D48)</f>
        <v>15910035</v>
      </c>
      <c r="E49" s="289">
        <f>SUM(E38:E48)</f>
        <v>3045256</v>
      </c>
      <c r="F49" s="289">
        <f>SUM(F38:F48)</f>
        <v>1522628</v>
      </c>
      <c r="G49" s="290">
        <f>SUM(G38:G48)</f>
        <v>1522628</v>
      </c>
    </row>
    <row r="50" spans="1:7" ht="16.5">
      <c r="A50" s="467" t="s">
        <v>345</v>
      </c>
      <c r="B50" s="291" t="s">
        <v>346</v>
      </c>
      <c r="C50" s="305">
        <v>1</v>
      </c>
      <c r="D50" s="301">
        <v>8932000</v>
      </c>
      <c r="E50" s="302">
        <v>1687000</v>
      </c>
      <c r="F50" s="302">
        <v>0</v>
      </c>
      <c r="G50" s="303">
        <v>1687000</v>
      </c>
    </row>
    <row r="51" spans="1:7" ht="16.5">
      <c r="A51" s="468"/>
      <c r="B51" s="274" t="s">
        <v>347</v>
      </c>
      <c r="C51" s="275"/>
      <c r="D51" s="301"/>
      <c r="E51" s="302"/>
      <c r="F51" s="302"/>
      <c r="G51" s="303"/>
    </row>
    <row r="52" spans="1:7" ht="16.5">
      <c r="A52" s="468"/>
      <c r="B52" s="274" t="s">
        <v>348</v>
      </c>
      <c r="C52" s="275">
        <v>1</v>
      </c>
      <c r="D52" s="301">
        <v>150000</v>
      </c>
      <c r="E52" s="302">
        <v>15000</v>
      </c>
      <c r="F52" s="302">
        <v>0</v>
      </c>
      <c r="G52" s="303">
        <v>15000</v>
      </c>
    </row>
    <row r="53" spans="1:7" ht="16.5">
      <c r="A53" s="468"/>
      <c r="B53" s="274" t="s">
        <v>349</v>
      </c>
      <c r="C53" s="275">
        <v>1</v>
      </c>
      <c r="D53" s="301">
        <v>986998</v>
      </c>
      <c r="E53" s="301">
        <v>98700</v>
      </c>
      <c r="F53" s="302">
        <v>0</v>
      </c>
      <c r="G53" s="303">
        <v>98700</v>
      </c>
    </row>
    <row r="54" spans="1:7" ht="16.5">
      <c r="A54" s="468"/>
      <c r="B54" s="274" t="s">
        <v>350</v>
      </c>
      <c r="C54" s="275"/>
      <c r="D54" s="276"/>
      <c r="E54" s="276"/>
      <c r="F54" s="276"/>
      <c r="G54" s="277"/>
    </row>
    <row r="55" spans="1:7" ht="16.5">
      <c r="A55" s="468"/>
      <c r="B55" s="274" t="s">
        <v>351</v>
      </c>
      <c r="C55" s="275"/>
      <c r="D55" s="276"/>
      <c r="E55" s="276"/>
      <c r="F55" s="276"/>
      <c r="G55" s="277"/>
    </row>
    <row r="56" spans="1:7" ht="16.5">
      <c r="A56" s="468"/>
      <c r="B56" s="274" t="s">
        <v>352</v>
      </c>
      <c r="C56" s="275"/>
      <c r="D56" s="276"/>
      <c r="E56" s="276"/>
      <c r="F56" s="276"/>
      <c r="G56" s="277"/>
    </row>
    <row r="57" spans="1:7" ht="16.5">
      <c r="A57" s="468"/>
      <c r="B57" s="306" t="s">
        <v>353</v>
      </c>
      <c r="C57" s="275"/>
      <c r="D57" s="276"/>
      <c r="E57" s="276"/>
      <c r="F57" s="276"/>
      <c r="G57" s="277"/>
    </row>
    <row r="58" spans="1:7" ht="16.5">
      <c r="A58" s="468"/>
      <c r="B58" s="307" t="s">
        <v>354</v>
      </c>
      <c r="C58" s="308"/>
      <c r="D58" s="280"/>
      <c r="E58" s="280"/>
      <c r="F58" s="280"/>
      <c r="G58" s="309"/>
    </row>
    <row r="59" spans="1:7" ht="16.5">
      <c r="A59" s="468"/>
      <c r="B59" s="307" t="s">
        <v>355</v>
      </c>
      <c r="C59" s="275"/>
      <c r="D59" s="280"/>
      <c r="E59" s="280"/>
      <c r="F59" s="280"/>
      <c r="G59" s="309"/>
    </row>
    <row r="60" spans="1:7" ht="17.25" thickBot="1">
      <c r="A60" s="468"/>
      <c r="B60" s="307" t="s">
        <v>345</v>
      </c>
      <c r="C60" s="284"/>
      <c r="D60" s="285"/>
      <c r="E60" s="285"/>
      <c r="F60" s="285"/>
      <c r="G60" s="286"/>
    </row>
    <row r="61" spans="1:7" ht="17.25" thickBot="1">
      <c r="A61" s="469"/>
      <c r="B61" s="287" t="s">
        <v>313</v>
      </c>
      <c r="C61" s="288">
        <f>SUM(C50:C60)</f>
        <v>3</v>
      </c>
      <c r="D61" s="289">
        <f>SUM(D50:D60)</f>
        <v>10068998</v>
      </c>
      <c r="E61" s="289">
        <f>SUM(E50:E60)</f>
        <v>1800700</v>
      </c>
      <c r="F61" s="289">
        <f>SUM(F50:F60)</f>
        <v>0</v>
      </c>
      <c r="G61" s="290">
        <f>SUM(G50:G60)</f>
        <v>1800700</v>
      </c>
    </row>
    <row r="62" spans="1:7" ht="16.5">
      <c r="A62" s="467" t="s">
        <v>356</v>
      </c>
      <c r="B62" s="291" t="s">
        <v>357</v>
      </c>
      <c r="C62" s="292"/>
      <c r="D62" s="293"/>
      <c r="E62" s="293"/>
      <c r="F62" s="293"/>
      <c r="G62" s="294"/>
    </row>
    <row r="63" spans="1:7" ht="16.5">
      <c r="A63" s="468"/>
      <c r="B63" s="274" t="s">
        <v>358</v>
      </c>
      <c r="C63" s="275"/>
      <c r="D63" s="276"/>
      <c r="E63" s="276"/>
      <c r="F63" s="276"/>
      <c r="G63" s="277"/>
    </row>
    <row r="64" spans="1:7" ht="16.5">
      <c r="A64" s="468"/>
      <c r="B64" s="274" t="s">
        <v>359</v>
      </c>
      <c r="C64" s="275">
        <v>1</v>
      </c>
      <c r="D64" s="276">
        <v>198200</v>
      </c>
      <c r="E64" s="276">
        <v>39640</v>
      </c>
      <c r="F64" s="276">
        <v>19820</v>
      </c>
      <c r="G64" s="277">
        <v>19820</v>
      </c>
    </row>
    <row r="65" spans="1:7" ht="17.25" thickBot="1">
      <c r="A65" s="468"/>
      <c r="B65" s="283" t="s">
        <v>356</v>
      </c>
      <c r="C65" s="310">
        <v>2</v>
      </c>
      <c r="D65" s="285">
        <v>16198000</v>
      </c>
      <c r="E65" s="285">
        <v>2086100</v>
      </c>
      <c r="F65" s="285">
        <v>0</v>
      </c>
      <c r="G65" s="286">
        <v>2086100</v>
      </c>
    </row>
    <row r="66" spans="1:7" ht="17.25" thickBot="1">
      <c r="A66" s="469"/>
      <c r="B66" s="287" t="s">
        <v>313</v>
      </c>
      <c r="C66" s="288">
        <f>SUM(C62:C65)</f>
        <v>3</v>
      </c>
      <c r="D66" s="289">
        <f>SUM(D62:D65)</f>
        <v>16396200</v>
      </c>
      <c r="E66" s="289">
        <f>SUM(E62:E65)</f>
        <v>2125740</v>
      </c>
      <c r="F66" s="289">
        <f>SUM(F62:F65)</f>
        <v>19820</v>
      </c>
      <c r="G66" s="290">
        <f>SUM(G62:G65)</f>
        <v>2105920</v>
      </c>
    </row>
    <row r="67" spans="1:7" ht="16.5">
      <c r="A67" s="467" t="s">
        <v>360</v>
      </c>
      <c r="B67" s="291" t="s">
        <v>361</v>
      </c>
      <c r="C67" s="311"/>
      <c r="D67" s="312"/>
      <c r="E67" s="312"/>
      <c r="F67" s="312"/>
      <c r="G67" s="313"/>
    </row>
    <row r="68" spans="1:7" ht="16.5">
      <c r="A68" s="468"/>
      <c r="B68" s="274" t="s">
        <v>362</v>
      </c>
      <c r="C68" s="271"/>
      <c r="D68" s="281"/>
      <c r="E68" s="281"/>
      <c r="F68" s="281"/>
      <c r="G68" s="282"/>
    </row>
    <row r="69" spans="1:7" ht="16.5">
      <c r="A69" s="468"/>
      <c r="B69" s="274" t="s">
        <v>363</v>
      </c>
      <c r="C69" s="271"/>
      <c r="D69" s="281"/>
      <c r="E69" s="281"/>
      <c r="F69" s="281"/>
      <c r="G69" s="282"/>
    </row>
    <row r="70" spans="1:7" ht="17.25" thickBot="1">
      <c r="A70" s="468"/>
      <c r="B70" s="283" t="s">
        <v>360</v>
      </c>
      <c r="C70" s="310">
        <v>1</v>
      </c>
      <c r="D70" s="314">
        <v>169000</v>
      </c>
      <c r="E70" s="314">
        <v>33800</v>
      </c>
      <c r="F70" s="314">
        <v>16900</v>
      </c>
      <c r="G70" s="315">
        <v>16900</v>
      </c>
    </row>
    <row r="71" spans="1:7" ht="17.25" thickBot="1">
      <c r="A71" s="469"/>
      <c r="B71" s="287" t="s">
        <v>313</v>
      </c>
      <c r="C71" s="288">
        <f>SUM(C67:C70)</f>
        <v>1</v>
      </c>
      <c r="D71" s="289">
        <f>SUM(D67:D70)</f>
        <v>169000</v>
      </c>
      <c r="E71" s="289">
        <f>SUM(E67:E70)</f>
        <v>33800</v>
      </c>
      <c r="F71" s="289">
        <f>SUM(F67:F70)</f>
        <v>16900</v>
      </c>
      <c r="G71" s="290">
        <f>SUM(G67:G70)</f>
        <v>16900</v>
      </c>
    </row>
    <row r="72" spans="1:7" ht="16.5">
      <c r="A72" s="467" t="s">
        <v>364</v>
      </c>
      <c r="B72" s="291" t="s">
        <v>365</v>
      </c>
      <c r="C72" s="292"/>
      <c r="D72" s="293"/>
      <c r="E72" s="293"/>
      <c r="F72" s="293"/>
      <c r="G72" s="294"/>
    </row>
    <row r="73" spans="1:7" ht="16.5">
      <c r="A73" s="468"/>
      <c r="B73" s="274" t="s">
        <v>366</v>
      </c>
      <c r="C73" s="275"/>
      <c r="D73" s="276"/>
      <c r="E73" s="276"/>
      <c r="F73" s="276"/>
      <c r="G73" s="277"/>
    </row>
    <row r="74" spans="1:7" ht="16.5">
      <c r="A74" s="468"/>
      <c r="B74" s="274" t="s">
        <v>367</v>
      </c>
      <c r="C74" s="275"/>
      <c r="D74" s="276"/>
      <c r="E74" s="276"/>
      <c r="F74" s="276"/>
      <c r="G74" s="277"/>
    </row>
    <row r="75" spans="1:7" ht="16.5">
      <c r="A75" s="468"/>
      <c r="B75" s="307" t="s">
        <v>368</v>
      </c>
      <c r="C75" s="275"/>
      <c r="D75" s="276"/>
      <c r="E75" s="276"/>
      <c r="F75" s="276"/>
      <c r="G75" s="277"/>
    </row>
    <row r="76" spans="1:7" ht="16.5">
      <c r="A76" s="468"/>
      <c r="B76" s="307" t="s">
        <v>369</v>
      </c>
      <c r="C76" s="284"/>
      <c r="D76" s="285"/>
      <c r="E76" s="285"/>
      <c r="F76" s="285"/>
      <c r="G76" s="286"/>
    </row>
    <row r="77" spans="1:7" ht="17.25" thickBot="1">
      <c r="A77" s="468"/>
      <c r="B77" s="304" t="s">
        <v>364</v>
      </c>
      <c r="C77" s="284"/>
      <c r="D77" s="285"/>
      <c r="E77" s="285"/>
      <c r="F77" s="285"/>
      <c r="G77" s="286"/>
    </row>
    <row r="78" spans="1:7" ht="17.25" thickBot="1">
      <c r="A78" s="469"/>
      <c r="B78" s="287" t="s">
        <v>313</v>
      </c>
      <c r="C78" s="288">
        <f>SUM(C72:C77)</f>
        <v>0</v>
      </c>
      <c r="D78" s="289">
        <f>SUM(D72:D77)</f>
        <v>0</v>
      </c>
      <c r="E78" s="289">
        <f>SUM(E72:E77)</f>
        <v>0</v>
      </c>
      <c r="F78" s="289">
        <f>SUM(F72:F77)</f>
        <v>0</v>
      </c>
      <c r="G78" s="290">
        <f>SUM(G72:G77)</f>
        <v>0</v>
      </c>
    </row>
    <row r="79" spans="1:7" ht="16.5">
      <c r="A79" s="470" t="s">
        <v>370</v>
      </c>
      <c r="B79" s="471"/>
      <c r="C79" s="305">
        <v>2</v>
      </c>
      <c r="D79" s="316">
        <v>18140400</v>
      </c>
      <c r="E79" s="316">
        <v>1814040</v>
      </c>
      <c r="F79" s="316">
        <v>900000</v>
      </c>
      <c r="G79" s="317">
        <v>914040</v>
      </c>
    </row>
    <row r="80" spans="1:7" ht="16.5">
      <c r="A80" s="472" t="s">
        <v>371</v>
      </c>
      <c r="B80" s="473"/>
      <c r="C80" s="305"/>
      <c r="D80" s="316"/>
      <c r="E80" s="316"/>
      <c r="F80" s="316"/>
      <c r="G80" s="317"/>
    </row>
    <row r="81" spans="1:7" ht="16.5">
      <c r="A81" s="474" t="s">
        <v>372</v>
      </c>
      <c r="B81" s="475"/>
      <c r="C81" s="305">
        <v>1</v>
      </c>
      <c r="D81" s="316">
        <v>1589737</v>
      </c>
      <c r="E81" s="316">
        <v>158973</v>
      </c>
      <c r="F81" s="316">
        <v>0</v>
      </c>
      <c r="G81" s="317">
        <v>158973</v>
      </c>
    </row>
    <row r="82" spans="1:7" ht="16.5">
      <c r="A82" s="459" t="s">
        <v>373</v>
      </c>
      <c r="B82" s="460"/>
      <c r="C82" s="305"/>
      <c r="D82" s="316"/>
      <c r="E82" s="316"/>
      <c r="F82" s="316"/>
      <c r="G82" s="317"/>
    </row>
    <row r="83" spans="1:7" ht="16.5">
      <c r="A83" s="459" t="s">
        <v>374</v>
      </c>
      <c r="B83" s="460"/>
      <c r="C83" s="305"/>
      <c r="D83" s="316"/>
      <c r="E83" s="316"/>
      <c r="F83" s="316"/>
      <c r="G83" s="317"/>
    </row>
    <row r="84" spans="1:7" ht="16.5">
      <c r="A84" s="459" t="s">
        <v>375</v>
      </c>
      <c r="B84" s="460"/>
      <c r="C84" s="305"/>
      <c r="D84" s="316"/>
      <c r="E84" s="316"/>
      <c r="F84" s="316"/>
      <c r="G84" s="317"/>
    </row>
    <row r="85" spans="1:7" ht="16.5">
      <c r="A85" s="459" t="s">
        <v>376</v>
      </c>
      <c r="B85" s="460"/>
      <c r="C85" s="275">
        <v>1</v>
      </c>
      <c r="D85" s="276">
        <v>560000</v>
      </c>
      <c r="E85" s="276">
        <v>389600</v>
      </c>
      <c r="F85" s="276">
        <v>199200</v>
      </c>
      <c r="G85" s="277">
        <v>190400</v>
      </c>
    </row>
    <row r="86" spans="1:7" ht="16.5">
      <c r="A86" s="459" t="s">
        <v>377</v>
      </c>
      <c r="B86" s="460"/>
      <c r="C86" s="275">
        <v>1</v>
      </c>
      <c r="D86" s="276">
        <v>900000</v>
      </c>
      <c r="E86" s="276">
        <v>300000</v>
      </c>
      <c r="F86" s="276">
        <v>150000</v>
      </c>
      <c r="G86" s="277">
        <v>150000</v>
      </c>
    </row>
    <row r="87" spans="1:7" ht="16.5">
      <c r="A87" s="461" t="s">
        <v>378</v>
      </c>
      <c r="B87" s="462"/>
      <c r="C87" s="275"/>
      <c r="D87" s="276"/>
      <c r="E87" s="276"/>
      <c r="F87" s="276"/>
      <c r="G87" s="277"/>
    </row>
    <row r="88" spans="1:7" ht="16.5">
      <c r="A88" s="463" t="s">
        <v>31</v>
      </c>
      <c r="B88" s="464"/>
      <c r="C88" s="295">
        <v>1</v>
      </c>
      <c r="D88" s="302">
        <v>86492000</v>
      </c>
      <c r="E88" s="301">
        <v>8577620</v>
      </c>
      <c r="F88" s="302">
        <v>6601000</v>
      </c>
      <c r="G88" s="318">
        <v>1976620</v>
      </c>
    </row>
    <row r="89" spans="1:7" ht="16.5">
      <c r="A89" s="463" t="s">
        <v>107</v>
      </c>
      <c r="B89" s="464"/>
      <c r="C89" s="295">
        <v>1</v>
      </c>
      <c r="D89" s="302">
        <v>9417758</v>
      </c>
      <c r="E89" s="301">
        <v>3417758</v>
      </c>
      <c r="F89" s="302">
        <v>0</v>
      </c>
      <c r="G89" s="318">
        <v>3471758</v>
      </c>
    </row>
    <row r="90" spans="1:7" ht="17.25" thickBot="1">
      <c r="A90" s="463" t="s">
        <v>397</v>
      </c>
      <c r="B90" s="464"/>
      <c r="C90" s="295">
        <v>1</v>
      </c>
      <c r="D90" s="302">
        <v>492450</v>
      </c>
      <c r="E90" s="301">
        <v>800000</v>
      </c>
      <c r="F90" s="302">
        <v>0</v>
      </c>
      <c r="G90" s="318">
        <v>800000</v>
      </c>
    </row>
    <row r="91" spans="1:7" ht="17.25" thickBot="1">
      <c r="A91" s="465" t="s">
        <v>379</v>
      </c>
      <c r="B91" s="466"/>
      <c r="C91" s="288">
        <f>SUM(C79:C90)+C78+C71+C66+C61+C49+C37+C33+C19+C12</f>
        <v>43</v>
      </c>
      <c r="D91" s="288">
        <f>SUM(D79:D90)+D78+D71+D66+D61+D49+D37+D33+D19+D12</f>
        <v>201171508</v>
      </c>
      <c r="E91" s="288">
        <f>SUM(E79:E90)+E78+E71+E66+E61+E49+E37+E33+E19+E12</f>
        <v>26668831</v>
      </c>
      <c r="F91" s="288">
        <f>SUM(F79:F90)+F78+F71+F66+F61+F49+F37+F33+F19+F12</f>
        <v>10655032.5</v>
      </c>
      <c r="G91" s="534">
        <f>SUM(G79:G90)+G78+G71+G66+G61+G49+G37+G33+G19+G12</f>
        <v>16067799.5</v>
      </c>
    </row>
    <row r="93" spans="1:7" ht="16.5">
      <c r="A93" s="319" t="s">
        <v>380</v>
      </c>
      <c r="B93" s="320"/>
      <c r="C93" s="320"/>
      <c r="D93" s="320"/>
      <c r="E93" s="319" t="s">
        <v>398</v>
      </c>
      <c r="F93" s="320"/>
      <c r="G93" s="320"/>
    </row>
    <row r="94" spans="1:7" ht="38.25" customHeight="1">
      <c r="A94" s="530" t="s">
        <v>399</v>
      </c>
      <c r="B94" s="530"/>
      <c r="C94" s="530"/>
      <c r="D94" s="530"/>
      <c r="E94" s="530"/>
      <c r="F94" s="530"/>
      <c r="G94" s="530"/>
    </row>
  </sheetData>
  <sheetProtection/>
  <mergeCells count="27">
    <mergeCell ref="A90:B90"/>
    <mergeCell ref="A91:B91"/>
    <mergeCell ref="A94:G94"/>
    <mergeCell ref="A1:G1"/>
    <mergeCell ref="A2:A3"/>
    <mergeCell ref="B2:B3"/>
    <mergeCell ref="C2:G2"/>
    <mergeCell ref="A4:A12"/>
    <mergeCell ref="A13:A19"/>
    <mergeCell ref="A20:A33"/>
    <mergeCell ref="A34:A37"/>
    <mergeCell ref="A38:A49"/>
    <mergeCell ref="A50:A61"/>
    <mergeCell ref="A62:A66"/>
    <mergeCell ref="A67:A71"/>
    <mergeCell ref="A72:A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</mergeCells>
  <printOptions/>
  <pageMargins left="0.5511811023622047" right="0.5118110236220472" top="0.4724409448818898" bottom="0.4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64">
      <selection activeCell="D12" sqref="D12"/>
    </sheetView>
  </sheetViews>
  <sheetFormatPr defaultColWidth="9.00390625" defaultRowHeight="16.5"/>
  <cols>
    <col min="1" max="1" width="9.125" style="0" customWidth="1"/>
    <col min="2" max="2" width="20.125" style="0" customWidth="1"/>
    <col min="3" max="3" width="6.625" style="0" customWidth="1"/>
    <col min="4" max="4" width="14.625" style="0" customWidth="1"/>
    <col min="5" max="7" width="13.625" style="0" customWidth="1"/>
  </cols>
  <sheetData>
    <row r="1" spans="1:7" ht="16.5" customHeight="1">
      <c r="A1" s="499" t="s">
        <v>69</v>
      </c>
      <c r="B1" s="500"/>
      <c r="C1" s="500"/>
      <c r="D1" s="500"/>
      <c r="E1" s="500"/>
      <c r="F1" s="500"/>
      <c r="G1" s="501"/>
    </row>
    <row r="2" spans="1:7" ht="16.5" customHeight="1">
      <c r="A2" s="502" t="s">
        <v>66</v>
      </c>
      <c r="B2" s="504" t="s">
        <v>67</v>
      </c>
      <c r="C2" s="506" t="s">
        <v>68</v>
      </c>
      <c r="D2" s="507"/>
      <c r="E2" s="507"/>
      <c r="F2" s="507"/>
      <c r="G2" s="508"/>
    </row>
    <row r="3" spans="1:7" ht="16.5" customHeight="1">
      <c r="A3" s="503"/>
      <c r="B3" s="505"/>
      <c r="C3" s="32" t="s">
        <v>64</v>
      </c>
      <c r="D3" s="32" t="s">
        <v>63</v>
      </c>
      <c r="E3" s="32" t="s">
        <v>38</v>
      </c>
      <c r="F3" s="32" t="s">
        <v>61</v>
      </c>
      <c r="G3" s="55" t="s">
        <v>62</v>
      </c>
    </row>
    <row r="4" spans="1:7" ht="16.5" customHeight="1">
      <c r="A4" s="493" t="s">
        <v>55</v>
      </c>
      <c r="B4" s="65" t="s">
        <v>32</v>
      </c>
      <c r="C4" s="56"/>
      <c r="D4" s="73"/>
      <c r="E4" s="73"/>
      <c r="F4" s="73"/>
      <c r="G4" s="74"/>
    </row>
    <row r="5" spans="1:7" ht="16.5" customHeight="1">
      <c r="A5" s="494"/>
      <c r="B5" s="65" t="s">
        <v>13</v>
      </c>
      <c r="C5" s="53">
        <v>4</v>
      </c>
      <c r="D5" s="75">
        <v>5781236</v>
      </c>
      <c r="E5" s="75">
        <v>788684</v>
      </c>
      <c r="F5" s="75">
        <v>221200</v>
      </c>
      <c r="G5" s="76">
        <v>567484</v>
      </c>
    </row>
    <row r="6" spans="1:7" ht="16.5" customHeight="1">
      <c r="A6" s="494"/>
      <c r="B6" s="65" t="s">
        <v>26</v>
      </c>
      <c r="C6" s="53">
        <v>1</v>
      </c>
      <c r="D6" s="75">
        <v>86000</v>
      </c>
      <c r="E6" s="75">
        <v>17200</v>
      </c>
      <c r="F6" s="77">
        <v>0</v>
      </c>
      <c r="G6" s="76">
        <v>17200</v>
      </c>
    </row>
    <row r="7" spans="1:7" ht="16.5" customHeight="1">
      <c r="A7" s="494"/>
      <c r="B7" s="65" t="s">
        <v>23</v>
      </c>
      <c r="C7" s="53">
        <v>1</v>
      </c>
      <c r="D7" s="75">
        <v>2724840</v>
      </c>
      <c r="E7" s="75">
        <v>272484</v>
      </c>
      <c r="F7" s="77">
        <v>0</v>
      </c>
      <c r="G7" s="76">
        <v>272484</v>
      </c>
    </row>
    <row r="8" spans="1:7" ht="16.5" customHeight="1">
      <c r="A8" s="494"/>
      <c r="B8" s="65" t="s">
        <v>20</v>
      </c>
      <c r="C8" s="53">
        <v>1</v>
      </c>
      <c r="D8" s="75">
        <v>8712000</v>
      </c>
      <c r="E8" s="75">
        <v>1200000</v>
      </c>
      <c r="F8" s="77">
        <v>0</v>
      </c>
      <c r="G8" s="76">
        <v>1200000</v>
      </c>
    </row>
    <row r="9" spans="1:7" ht="16.5" customHeight="1">
      <c r="A9" s="494"/>
      <c r="B9" s="65" t="s">
        <v>8</v>
      </c>
      <c r="C9" s="53">
        <v>3</v>
      </c>
      <c r="D9" s="75">
        <v>3359310</v>
      </c>
      <c r="E9" s="75">
        <v>560842</v>
      </c>
      <c r="F9" s="75">
        <v>187500</v>
      </c>
      <c r="G9" s="76">
        <v>373342</v>
      </c>
    </row>
    <row r="10" spans="1:7" ht="16.5" customHeight="1">
      <c r="A10" s="494"/>
      <c r="B10" s="65" t="s">
        <v>18</v>
      </c>
      <c r="C10" s="53">
        <v>5</v>
      </c>
      <c r="D10" s="75">
        <v>4181237</v>
      </c>
      <c r="E10" s="75">
        <v>786248</v>
      </c>
      <c r="F10" s="75">
        <v>187500</v>
      </c>
      <c r="G10" s="76">
        <v>598748</v>
      </c>
    </row>
    <row r="11" spans="1:7" ht="16.5" customHeight="1" thickBot="1">
      <c r="A11" s="494"/>
      <c r="B11" s="66" t="s">
        <v>55</v>
      </c>
      <c r="C11" s="58"/>
      <c r="D11" s="78"/>
      <c r="E11" s="78"/>
      <c r="F11" s="78"/>
      <c r="G11" s="79"/>
    </row>
    <row r="12" spans="1:7" ht="16.5" customHeight="1" thickBot="1">
      <c r="A12" s="495"/>
      <c r="B12" s="67" t="s">
        <v>30</v>
      </c>
      <c r="C12" s="60">
        <f>SUM(C4:C11)</f>
        <v>15</v>
      </c>
      <c r="D12" s="80">
        <f>SUM(D4:D11)</f>
        <v>24844623</v>
      </c>
      <c r="E12" s="80">
        <f>SUM(E4:E11)</f>
        <v>3625458</v>
      </c>
      <c r="F12" s="80">
        <f>SUM(F4:F11)</f>
        <v>596200</v>
      </c>
      <c r="G12" s="81">
        <f>SUM(G4:G11)</f>
        <v>3029258</v>
      </c>
    </row>
    <row r="13" spans="1:7" ht="16.5" customHeight="1">
      <c r="A13" s="493" t="s">
        <v>80</v>
      </c>
      <c r="B13" s="68" t="s">
        <v>81</v>
      </c>
      <c r="C13" s="59"/>
      <c r="D13" s="82"/>
      <c r="E13" s="82"/>
      <c r="F13" s="82"/>
      <c r="G13" s="83"/>
    </row>
    <row r="14" spans="1:7" ht="16.5" customHeight="1">
      <c r="A14" s="494"/>
      <c r="B14" s="65" t="s">
        <v>82</v>
      </c>
      <c r="C14" s="56"/>
      <c r="D14" s="73"/>
      <c r="E14" s="73"/>
      <c r="F14" s="73"/>
      <c r="G14" s="74"/>
    </row>
    <row r="15" spans="1:7" ht="16.5" customHeight="1">
      <c r="A15" s="494"/>
      <c r="B15" s="66" t="s">
        <v>16</v>
      </c>
      <c r="C15" s="61">
        <v>1</v>
      </c>
      <c r="D15" s="84">
        <v>310000</v>
      </c>
      <c r="E15" s="84">
        <v>77500</v>
      </c>
      <c r="F15" s="78">
        <v>0</v>
      </c>
      <c r="G15" s="79">
        <v>77500</v>
      </c>
    </row>
    <row r="16" spans="1:7" ht="16.5" customHeight="1">
      <c r="A16" s="494"/>
      <c r="B16" s="283" t="s">
        <v>133</v>
      </c>
      <c r="C16" s="61"/>
      <c r="D16" s="84"/>
      <c r="E16" s="84"/>
      <c r="F16" s="78"/>
      <c r="G16" s="79"/>
    </row>
    <row r="17" spans="1:7" ht="16.5" customHeight="1">
      <c r="A17" s="494"/>
      <c r="B17" s="283" t="s">
        <v>318</v>
      </c>
      <c r="C17" s="61"/>
      <c r="D17" s="84"/>
      <c r="E17" s="84"/>
      <c r="F17" s="78"/>
      <c r="G17" s="79"/>
    </row>
    <row r="18" spans="1:7" ht="16.5" customHeight="1" thickBot="1">
      <c r="A18" s="494"/>
      <c r="B18" s="66" t="s">
        <v>59</v>
      </c>
      <c r="C18" s="61"/>
      <c r="D18" s="84"/>
      <c r="E18" s="84"/>
      <c r="F18" s="85"/>
      <c r="G18" s="86"/>
    </row>
    <row r="19" spans="1:7" ht="16.5" customHeight="1" thickBot="1">
      <c r="A19" s="495"/>
      <c r="B19" s="67" t="s">
        <v>30</v>
      </c>
      <c r="C19" s="60">
        <f>SUM(C13:C18)</f>
        <v>1</v>
      </c>
      <c r="D19" s="80">
        <f>SUM(D13:D18)</f>
        <v>310000</v>
      </c>
      <c r="E19" s="80">
        <f>SUM(E13:E18)</f>
        <v>77500</v>
      </c>
      <c r="F19" s="80">
        <f>SUM(F13:F18)</f>
        <v>0</v>
      </c>
      <c r="G19" s="81">
        <f>SUM(G13:G18)</f>
        <v>77500</v>
      </c>
    </row>
    <row r="20" spans="1:7" ht="16.5" customHeight="1">
      <c r="A20" s="493" t="s">
        <v>56</v>
      </c>
      <c r="B20" s="68" t="s">
        <v>83</v>
      </c>
      <c r="C20" s="59"/>
      <c r="D20" s="82"/>
      <c r="E20" s="82"/>
      <c r="F20" s="82"/>
      <c r="G20" s="83"/>
    </row>
    <row r="21" spans="1:7" ht="16.5" customHeight="1">
      <c r="A21" s="494"/>
      <c r="B21" s="65" t="s">
        <v>17</v>
      </c>
      <c r="C21" s="53">
        <v>1</v>
      </c>
      <c r="D21" s="75">
        <v>150000</v>
      </c>
      <c r="E21" s="75">
        <v>30000</v>
      </c>
      <c r="F21" s="77">
        <v>0</v>
      </c>
      <c r="G21" s="76">
        <v>30000</v>
      </c>
    </row>
    <row r="22" spans="1:7" ht="16.5" customHeight="1">
      <c r="A22" s="494"/>
      <c r="B22" s="65" t="s">
        <v>84</v>
      </c>
      <c r="C22" s="56"/>
      <c r="D22" s="73"/>
      <c r="E22" s="73"/>
      <c r="F22" s="73"/>
      <c r="G22" s="74"/>
    </row>
    <row r="23" spans="1:7" ht="16.5" customHeight="1">
      <c r="A23" s="494"/>
      <c r="B23" s="65" t="s">
        <v>85</v>
      </c>
      <c r="C23" s="56"/>
      <c r="D23" s="73"/>
      <c r="E23" s="73"/>
      <c r="F23" s="73"/>
      <c r="G23" s="74"/>
    </row>
    <row r="24" spans="1:7" ht="16.5" customHeight="1">
      <c r="A24" s="494"/>
      <c r="B24" s="65" t="s">
        <v>86</v>
      </c>
      <c r="C24" s="56"/>
      <c r="D24" s="73"/>
      <c r="E24" s="73"/>
      <c r="F24" s="73"/>
      <c r="G24" s="74"/>
    </row>
    <row r="25" spans="1:7" ht="16.5" customHeight="1">
      <c r="A25" s="494"/>
      <c r="B25" s="65" t="s">
        <v>87</v>
      </c>
      <c r="C25" s="56"/>
      <c r="D25" s="73"/>
      <c r="E25" s="73"/>
      <c r="F25" s="73"/>
      <c r="G25" s="74"/>
    </row>
    <row r="26" spans="1:7" ht="16.5" customHeight="1">
      <c r="A26" s="494"/>
      <c r="B26" s="65" t="s">
        <v>88</v>
      </c>
      <c r="C26" s="56"/>
      <c r="D26" s="73"/>
      <c r="E26" s="73"/>
      <c r="F26" s="73"/>
      <c r="G26" s="74"/>
    </row>
    <row r="27" spans="1:7" ht="16.5" customHeight="1">
      <c r="A27" s="494"/>
      <c r="B27" s="65" t="s">
        <v>89</v>
      </c>
      <c r="C27" s="56"/>
      <c r="D27" s="73"/>
      <c r="E27" s="73"/>
      <c r="F27" s="73"/>
      <c r="G27" s="74"/>
    </row>
    <row r="28" spans="1:7" ht="16.5" customHeight="1">
      <c r="A28" s="494"/>
      <c r="B28" s="65" t="s">
        <v>75</v>
      </c>
      <c r="C28" s="56"/>
      <c r="D28" s="73"/>
      <c r="E28" s="73"/>
      <c r="F28" s="73"/>
      <c r="G28" s="74"/>
    </row>
    <row r="29" spans="1:7" ht="16.5" customHeight="1">
      <c r="A29" s="494"/>
      <c r="B29" s="57" t="s">
        <v>76</v>
      </c>
      <c r="C29" s="56"/>
      <c r="D29" s="73"/>
      <c r="E29" s="73"/>
      <c r="F29" s="73"/>
      <c r="G29" s="74"/>
    </row>
    <row r="30" spans="1:7" ht="16.5" customHeight="1">
      <c r="A30" s="494"/>
      <c r="B30" s="57" t="s">
        <v>90</v>
      </c>
      <c r="C30" s="56"/>
      <c r="D30" s="73"/>
      <c r="E30" s="73"/>
      <c r="F30" s="73"/>
      <c r="G30" s="74"/>
    </row>
    <row r="31" spans="1:7" ht="16.5" customHeight="1">
      <c r="A31" s="494"/>
      <c r="B31" s="69" t="s">
        <v>91</v>
      </c>
      <c r="C31" s="56"/>
      <c r="D31" s="73"/>
      <c r="E31" s="73"/>
      <c r="F31" s="73"/>
      <c r="G31" s="74"/>
    </row>
    <row r="32" spans="1:7" ht="16.5" customHeight="1" thickBot="1">
      <c r="A32" s="494"/>
      <c r="B32" s="69" t="s">
        <v>56</v>
      </c>
      <c r="C32" s="58"/>
      <c r="D32" s="78"/>
      <c r="E32" s="78"/>
      <c r="F32" s="78"/>
      <c r="G32" s="79"/>
    </row>
    <row r="33" spans="1:7" ht="16.5" customHeight="1" thickBot="1">
      <c r="A33" s="495"/>
      <c r="B33" s="67" t="s">
        <v>30</v>
      </c>
      <c r="C33" s="60">
        <f>SUM(C20:C32)</f>
        <v>1</v>
      </c>
      <c r="D33" s="80">
        <f>SUM(D20:D32)</f>
        <v>150000</v>
      </c>
      <c r="E33" s="80">
        <f>SUM(E20:E32)</f>
        <v>30000</v>
      </c>
      <c r="F33" s="80">
        <f>SUM(F20:F32)</f>
        <v>0</v>
      </c>
      <c r="G33" s="81">
        <f>SUM(G20:G32)</f>
        <v>30000</v>
      </c>
    </row>
    <row r="34" spans="1:7" ht="16.5" customHeight="1">
      <c r="A34" s="493" t="s">
        <v>3</v>
      </c>
      <c r="B34" s="68" t="s">
        <v>7</v>
      </c>
      <c r="C34" s="63">
        <v>5</v>
      </c>
      <c r="D34" s="87">
        <v>1967025</v>
      </c>
      <c r="E34" s="87">
        <v>127356</v>
      </c>
      <c r="F34" s="87">
        <v>12500</v>
      </c>
      <c r="G34" s="88">
        <v>114856</v>
      </c>
    </row>
    <row r="35" spans="1:7" ht="16.5" customHeight="1">
      <c r="A35" s="494"/>
      <c r="B35" s="65" t="s">
        <v>65</v>
      </c>
      <c r="C35" s="53">
        <v>1</v>
      </c>
      <c r="D35" s="75">
        <v>343236</v>
      </c>
      <c r="E35" s="75">
        <v>17161</v>
      </c>
      <c r="F35" s="77">
        <v>0</v>
      </c>
      <c r="G35" s="76">
        <v>17161</v>
      </c>
    </row>
    <row r="36" spans="1:7" ht="16.5" customHeight="1" thickBot="1">
      <c r="A36" s="494"/>
      <c r="B36" s="66" t="s">
        <v>3</v>
      </c>
      <c r="C36" s="58"/>
      <c r="D36" s="78"/>
      <c r="E36" s="78"/>
      <c r="F36" s="78"/>
      <c r="G36" s="79"/>
    </row>
    <row r="37" spans="1:7" ht="16.5" customHeight="1" thickBot="1">
      <c r="A37" s="495"/>
      <c r="B37" s="67" t="s">
        <v>30</v>
      </c>
      <c r="C37" s="60">
        <f>SUM(C34:C36)</f>
        <v>6</v>
      </c>
      <c r="D37" s="80">
        <f>SUM(D34:D36)</f>
        <v>2310261</v>
      </c>
      <c r="E37" s="80">
        <f>SUM(E34:E36)</f>
        <v>144517</v>
      </c>
      <c r="F37" s="80">
        <f>SUM(F34:F36)</f>
        <v>12500</v>
      </c>
      <c r="G37" s="81">
        <f>SUM(G34:G36)</f>
        <v>132017</v>
      </c>
    </row>
    <row r="38" spans="1:7" ht="16.5" customHeight="1">
      <c r="A38" s="493" t="s">
        <v>92</v>
      </c>
      <c r="B38" s="68" t="s">
        <v>77</v>
      </c>
      <c r="C38" s="59"/>
      <c r="D38" s="82"/>
      <c r="E38" s="82"/>
      <c r="F38" s="82"/>
      <c r="G38" s="83"/>
    </row>
    <row r="39" spans="1:7" ht="16.5" customHeight="1">
      <c r="A39" s="494"/>
      <c r="B39" s="65" t="s">
        <v>78</v>
      </c>
      <c r="C39" s="56"/>
      <c r="D39" s="73"/>
      <c r="E39" s="73"/>
      <c r="F39" s="73"/>
      <c r="G39" s="74"/>
    </row>
    <row r="40" spans="1:7" ht="16.5" customHeight="1">
      <c r="A40" s="494"/>
      <c r="B40" s="65" t="s">
        <v>11</v>
      </c>
      <c r="C40" s="56"/>
      <c r="D40" s="73"/>
      <c r="E40" s="73"/>
      <c r="F40" s="73"/>
      <c r="G40" s="74"/>
    </row>
    <row r="41" spans="1:7" ht="16.5" customHeight="1">
      <c r="A41" s="494"/>
      <c r="B41" s="65" t="s">
        <v>93</v>
      </c>
      <c r="C41" s="56"/>
      <c r="D41" s="73"/>
      <c r="E41" s="73"/>
      <c r="F41" s="73"/>
      <c r="G41" s="74"/>
    </row>
    <row r="42" spans="1:7" ht="16.5" customHeight="1">
      <c r="A42" s="494"/>
      <c r="B42" s="65" t="s">
        <v>1</v>
      </c>
      <c r="C42" s="53">
        <v>1</v>
      </c>
      <c r="D42" s="75">
        <v>170000</v>
      </c>
      <c r="E42" s="75">
        <v>17000</v>
      </c>
      <c r="F42" s="77">
        <v>0</v>
      </c>
      <c r="G42" s="76">
        <v>17000</v>
      </c>
    </row>
    <row r="43" spans="1:7" ht="16.5" customHeight="1">
      <c r="A43" s="494"/>
      <c r="B43" s="65" t="s">
        <v>94</v>
      </c>
      <c r="C43" s="56"/>
      <c r="D43" s="73"/>
      <c r="E43" s="73"/>
      <c r="F43" s="73"/>
      <c r="G43" s="74"/>
    </row>
    <row r="44" spans="1:7" ht="16.5" customHeight="1">
      <c r="A44" s="494"/>
      <c r="B44" s="65" t="s">
        <v>95</v>
      </c>
      <c r="C44" s="56"/>
      <c r="D44" s="73"/>
      <c r="E44" s="73"/>
      <c r="F44" s="73"/>
      <c r="G44" s="74"/>
    </row>
    <row r="45" spans="1:7" ht="16.5" customHeight="1">
      <c r="A45" s="494"/>
      <c r="B45" s="65" t="s">
        <v>96</v>
      </c>
      <c r="C45" s="56"/>
      <c r="D45" s="73"/>
      <c r="E45" s="73"/>
      <c r="F45" s="73"/>
      <c r="G45" s="74"/>
    </row>
    <row r="46" spans="1:7" ht="16.5" customHeight="1">
      <c r="A46" s="494"/>
      <c r="B46" s="65" t="s">
        <v>97</v>
      </c>
      <c r="C46" s="56"/>
      <c r="D46" s="73"/>
      <c r="E46" s="73"/>
      <c r="F46" s="73"/>
      <c r="G46" s="74"/>
    </row>
    <row r="47" spans="1:7" ht="16.5" customHeight="1">
      <c r="A47" s="494"/>
      <c r="B47" s="65" t="s">
        <v>98</v>
      </c>
      <c r="C47" s="58"/>
      <c r="D47" s="78"/>
      <c r="E47" s="78"/>
      <c r="F47" s="78"/>
      <c r="G47" s="79"/>
    </row>
    <row r="48" spans="1:7" ht="16.5" customHeight="1" thickBot="1">
      <c r="A48" s="494"/>
      <c r="B48" s="72" t="s">
        <v>92</v>
      </c>
      <c r="C48" s="58"/>
      <c r="D48" s="78"/>
      <c r="E48" s="78"/>
      <c r="F48" s="78"/>
      <c r="G48" s="79"/>
    </row>
    <row r="49" spans="1:7" ht="16.5" customHeight="1" thickBot="1">
      <c r="A49" s="495"/>
      <c r="B49" s="67" t="s">
        <v>30</v>
      </c>
      <c r="C49" s="60">
        <f>SUM(C38:C48)</f>
        <v>1</v>
      </c>
      <c r="D49" s="80">
        <f>SUM(D38:D48)</f>
        <v>170000</v>
      </c>
      <c r="E49" s="80">
        <f>SUM(E38:E48)</f>
        <v>17000</v>
      </c>
      <c r="F49" s="80">
        <f>SUM(F38:F48)</f>
        <v>0</v>
      </c>
      <c r="G49" s="81">
        <f>SUM(G38:G48)</f>
        <v>17000</v>
      </c>
    </row>
    <row r="50" spans="1:7" ht="16.5" customHeight="1">
      <c r="A50" s="493" t="s">
        <v>99</v>
      </c>
      <c r="B50" s="68" t="s">
        <v>100</v>
      </c>
      <c r="C50" s="63">
        <v>1</v>
      </c>
      <c r="D50" s="87">
        <v>8932000</v>
      </c>
      <c r="E50" s="87">
        <v>99400</v>
      </c>
      <c r="F50" s="89">
        <v>0</v>
      </c>
      <c r="G50" s="88">
        <v>99400</v>
      </c>
    </row>
    <row r="51" spans="1:7" ht="16.5" customHeight="1">
      <c r="A51" s="494"/>
      <c r="B51" s="65" t="s">
        <v>101</v>
      </c>
      <c r="C51" s="56"/>
      <c r="D51" s="73"/>
      <c r="E51" s="73"/>
      <c r="F51" s="73"/>
      <c r="G51" s="74"/>
    </row>
    <row r="52" spans="1:7" ht="16.5" customHeight="1">
      <c r="A52" s="494"/>
      <c r="B52" s="65" t="s">
        <v>102</v>
      </c>
      <c r="C52" s="56"/>
      <c r="D52" s="73"/>
      <c r="E52" s="73"/>
      <c r="F52" s="73"/>
      <c r="G52" s="74"/>
    </row>
    <row r="53" spans="1:7" ht="16.5" customHeight="1">
      <c r="A53" s="494"/>
      <c r="B53" s="65" t="s">
        <v>103</v>
      </c>
      <c r="C53" s="56"/>
      <c r="D53" s="73"/>
      <c r="E53" s="73"/>
      <c r="F53" s="73"/>
      <c r="G53" s="74"/>
    </row>
    <row r="54" spans="1:7" ht="16.5" customHeight="1">
      <c r="A54" s="494"/>
      <c r="B54" s="65" t="s">
        <v>104</v>
      </c>
      <c r="C54" s="56"/>
      <c r="D54" s="73"/>
      <c r="E54" s="73"/>
      <c r="F54" s="73"/>
      <c r="G54" s="74"/>
    </row>
    <row r="55" spans="1:7" ht="16.5" customHeight="1">
      <c r="A55" s="494"/>
      <c r="B55" s="65" t="s">
        <v>105</v>
      </c>
      <c r="C55" s="56"/>
      <c r="D55" s="73"/>
      <c r="E55" s="73"/>
      <c r="F55" s="73"/>
      <c r="G55" s="74"/>
    </row>
    <row r="56" spans="1:7" ht="16.5" customHeight="1">
      <c r="A56" s="494"/>
      <c r="B56" s="65" t="s">
        <v>106</v>
      </c>
      <c r="C56" s="56"/>
      <c r="D56" s="73"/>
      <c r="E56" s="73"/>
      <c r="F56" s="73"/>
      <c r="G56" s="74"/>
    </row>
    <row r="57" spans="1:7" ht="16.5" customHeight="1">
      <c r="A57" s="494"/>
      <c r="B57" s="71" t="s">
        <v>109</v>
      </c>
      <c r="C57" s="56"/>
      <c r="D57" s="73"/>
      <c r="E57" s="73"/>
      <c r="F57" s="73"/>
      <c r="G57" s="74"/>
    </row>
    <row r="58" spans="1:7" ht="16.5" customHeight="1">
      <c r="A58" s="494"/>
      <c r="B58" s="70" t="s">
        <v>107</v>
      </c>
      <c r="D58" s="77"/>
      <c r="E58" s="77"/>
      <c r="F58" s="77"/>
      <c r="G58" s="90"/>
    </row>
    <row r="59" spans="1:7" ht="16.5" customHeight="1">
      <c r="A59" s="494"/>
      <c r="B59" s="70" t="s">
        <v>108</v>
      </c>
      <c r="C59" s="56"/>
      <c r="D59" s="77"/>
      <c r="E59" s="77"/>
      <c r="F59" s="77"/>
      <c r="G59" s="90"/>
    </row>
    <row r="60" spans="1:7" ht="16.5" customHeight="1" thickBot="1">
      <c r="A60" s="494"/>
      <c r="B60" s="70" t="s">
        <v>99</v>
      </c>
      <c r="C60" s="58"/>
      <c r="D60" s="78"/>
      <c r="E60" s="78"/>
      <c r="F60" s="78"/>
      <c r="G60" s="79"/>
    </row>
    <row r="61" spans="1:7" ht="16.5" customHeight="1" thickBot="1">
      <c r="A61" s="495"/>
      <c r="B61" s="67" t="s">
        <v>30</v>
      </c>
      <c r="C61" s="60">
        <f>SUM(C50:C60)</f>
        <v>1</v>
      </c>
      <c r="D61" s="80">
        <f>SUM(D50:D60)</f>
        <v>8932000</v>
      </c>
      <c r="E61" s="80">
        <f>SUM(E50:E60)</f>
        <v>99400</v>
      </c>
      <c r="F61" s="80">
        <f>SUM(F50:F60)</f>
        <v>0</v>
      </c>
      <c r="G61" s="81">
        <f>SUM(G50:G60)</f>
        <v>99400</v>
      </c>
    </row>
    <row r="62" spans="1:7" ht="16.5" customHeight="1">
      <c r="A62" s="493" t="s">
        <v>34</v>
      </c>
      <c r="B62" s="68" t="s">
        <v>110</v>
      </c>
      <c r="C62" s="59"/>
      <c r="D62" s="82"/>
      <c r="E62" s="82"/>
      <c r="F62" s="82"/>
      <c r="G62" s="83"/>
    </row>
    <row r="63" spans="1:7" ht="16.5" customHeight="1">
      <c r="A63" s="494"/>
      <c r="B63" s="65" t="s">
        <v>111</v>
      </c>
      <c r="C63" s="56"/>
      <c r="D63" s="73"/>
      <c r="E63" s="73"/>
      <c r="F63" s="73"/>
      <c r="G63" s="74"/>
    </row>
    <row r="64" spans="1:7" ht="16.5" customHeight="1">
      <c r="A64" s="494"/>
      <c r="B64" s="65" t="s">
        <v>48</v>
      </c>
      <c r="C64" s="56"/>
      <c r="D64" s="73"/>
      <c r="E64" s="73"/>
      <c r="F64" s="73"/>
      <c r="G64" s="74"/>
    </row>
    <row r="65" spans="1:7" ht="16.5" customHeight="1" thickBot="1">
      <c r="A65" s="494"/>
      <c r="B65" s="66" t="s">
        <v>34</v>
      </c>
      <c r="C65" s="62"/>
      <c r="D65" s="78"/>
      <c r="E65" s="78"/>
      <c r="F65" s="78"/>
      <c r="G65" s="79"/>
    </row>
    <row r="66" spans="1:7" ht="16.5" customHeight="1" thickBot="1">
      <c r="A66" s="495"/>
      <c r="B66" s="67" t="s">
        <v>30</v>
      </c>
      <c r="C66" s="60">
        <f>SUM(C62:C65)</f>
        <v>0</v>
      </c>
      <c r="D66" s="80">
        <f>SUM(D62:D65)</f>
        <v>0</v>
      </c>
      <c r="E66" s="80">
        <f>SUM(E62:E65)</f>
        <v>0</v>
      </c>
      <c r="F66" s="80">
        <f>SUM(F62:F65)</f>
        <v>0</v>
      </c>
      <c r="G66" s="81">
        <f>SUM(G62:G65)</f>
        <v>0</v>
      </c>
    </row>
    <row r="67" spans="1:7" ht="16.5" customHeight="1">
      <c r="A67" s="493" t="s">
        <v>46</v>
      </c>
      <c r="B67" s="68" t="s">
        <v>112</v>
      </c>
      <c r="C67" s="64"/>
      <c r="D67" s="91"/>
      <c r="E67" s="91"/>
      <c r="F67" s="91"/>
      <c r="G67" s="92"/>
    </row>
    <row r="68" spans="1:7" ht="16.5" customHeight="1">
      <c r="A68" s="494"/>
      <c r="B68" s="65" t="s">
        <v>113</v>
      </c>
      <c r="C68" s="54"/>
      <c r="D68" s="93"/>
      <c r="E68" s="93"/>
      <c r="F68" s="93"/>
      <c r="G68" s="94"/>
    </row>
    <row r="69" spans="1:7" ht="16.5" customHeight="1">
      <c r="A69" s="494"/>
      <c r="B69" s="65" t="s">
        <v>114</v>
      </c>
      <c r="C69" s="54"/>
      <c r="D69" s="93"/>
      <c r="E69" s="93"/>
      <c r="F69" s="93"/>
      <c r="G69" s="94"/>
    </row>
    <row r="70" spans="1:7" ht="16.5" customHeight="1" thickBot="1">
      <c r="A70" s="494"/>
      <c r="B70" s="66" t="s">
        <v>46</v>
      </c>
      <c r="C70" s="62"/>
      <c r="D70" s="95"/>
      <c r="E70" s="95"/>
      <c r="F70" s="95"/>
      <c r="G70" s="96"/>
    </row>
    <row r="71" spans="1:7" ht="16.5" customHeight="1" thickBot="1">
      <c r="A71" s="495"/>
      <c r="B71" s="67" t="s">
        <v>30</v>
      </c>
      <c r="C71" s="60">
        <f>SUM(C67:C70)</f>
        <v>0</v>
      </c>
      <c r="D71" s="80">
        <f>SUM(D67:D70)</f>
        <v>0</v>
      </c>
      <c r="E71" s="80">
        <f>SUM(E67:E70)</f>
        <v>0</v>
      </c>
      <c r="F71" s="80">
        <f>SUM(F67:F70)</f>
        <v>0</v>
      </c>
      <c r="G71" s="81">
        <f>SUM(G67:G70)</f>
        <v>0</v>
      </c>
    </row>
    <row r="72" spans="1:7" ht="16.5" customHeight="1">
      <c r="A72" s="493" t="s">
        <v>115</v>
      </c>
      <c r="B72" s="68" t="s">
        <v>116</v>
      </c>
      <c r="C72" s="59"/>
      <c r="D72" s="82"/>
      <c r="E72" s="82"/>
      <c r="F72" s="82"/>
      <c r="G72" s="83"/>
    </row>
    <row r="73" spans="1:7" ht="16.5" customHeight="1">
      <c r="A73" s="494"/>
      <c r="B73" s="65" t="s">
        <v>117</v>
      </c>
      <c r="C73" s="56"/>
      <c r="D73" s="73"/>
      <c r="E73" s="73"/>
      <c r="F73" s="73"/>
      <c r="G73" s="74"/>
    </row>
    <row r="74" spans="1:7" ht="16.5" customHeight="1">
      <c r="A74" s="494"/>
      <c r="B74" s="65" t="s">
        <v>118</v>
      </c>
      <c r="C74" s="56"/>
      <c r="D74" s="73"/>
      <c r="E74" s="73"/>
      <c r="F74" s="73"/>
      <c r="G74" s="74"/>
    </row>
    <row r="75" spans="1:7" ht="16.5" customHeight="1">
      <c r="A75" s="494"/>
      <c r="B75" s="70" t="s">
        <v>119</v>
      </c>
      <c r="C75" s="56"/>
      <c r="D75" s="73"/>
      <c r="E75" s="73"/>
      <c r="F75" s="73"/>
      <c r="G75" s="74"/>
    </row>
    <row r="76" spans="1:7" ht="16.5" customHeight="1">
      <c r="A76" s="494"/>
      <c r="B76" s="70" t="s">
        <v>120</v>
      </c>
      <c r="C76" s="58"/>
      <c r="D76" s="78"/>
      <c r="E76" s="78"/>
      <c r="F76" s="78"/>
      <c r="G76" s="79"/>
    </row>
    <row r="77" spans="1:7" ht="16.5" customHeight="1" thickBot="1">
      <c r="A77" s="494"/>
      <c r="B77" s="72" t="s">
        <v>126</v>
      </c>
      <c r="C77" s="58"/>
      <c r="D77" s="78"/>
      <c r="E77" s="78"/>
      <c r="F77" s="78"/>
      <c r="G77" s="79"/>
    </row>
    <row r="78" spans="1:7" ht="16.5" customHeight="1" thickBot="1">
      <c r="A78" s="495"/>
      <c r="B78" s="67" t="s">
        <v>30</v>
      </c>
      <c r="C78" s="60">
        <f>SUM(C72:C77)</f>
        <v>0</v>
      </c>
      <c r="D78" s="80">
        <f>SUM(D72:D77)</f>
        <v>0</v>
      </c>
      <c r="E78" s="80">
        <f>SUM(E72:E77)</f>
        <v>0</v>
      </c>
      <c r="F78" s="80">
        <f>SUM(F72:F77)</f>
        <v>0</v>
      </c>
      <c r="G78" s="81">
        <f>SUM(G72:G77)</f>
        <v>0</v>
      </c>
    </row>
    <row r="79" spans="1:7" ht="16.5" customHeight="1">
      <c r="A79" s="496" t="s">
        <v>71</v>
      </c>
      <c r="B79" s="497"/>
      <c r="C79" s="63">
        <v>1</v>
      </c>
      <c r="D79" s="87">
        <v>126425</v>
      </c>
      <c r="E79" s="87">
        <v>19451</v>
      </c>
      <c r="F79" s="87">
        <v>9725</v>
      </c>
      <c r="G79" s="88">
        <v>9726</v>
      </c>
    </row>
    <row r="80" spans="1:7" ht="16.5" customHeight="1">
      <c r="A80" s="424" t="s">
        <v>72</v>
      </c>
      <c r="B80" s="438"/>
      <c r="C80" s="63"/>
      <c r="D80" s="87"/>
      <c r="E80" s="87"/>
      <c r="F80" s="87"/>
      <c r="G80" s="88"/>
    </row>
    <row r="81" spans="1:7" ht="16.5" customHeight="1">
      <c r="A81" s="426" t="s">
        <v>73</v>
      </c>
      <c r="B81" s="498"/>
      <c r="C81" s="63"/>
      <c r="D81" s="87"/>
      <c r="E81" s="87"/>
      <c r="F81" s="87"/>
      <c r="G81" s="88"/>
    </row>
    <row r="82" spans="1:7" ht="16.5" customHeight="1">
      <c r="A82" s="424" t="s">
        <v>121</v>
      </c>
      <c r="B82" s="438"/>
      <c r="C82" s="63"/>
      <c r="D82" s="87"/>
      <c r="E82" s="87"/>
      <c r="F82" s="87"/>
      <c r="G82" s="88"/>
    </row>
    <row r="83" spans="1:7" ht="16.5" customHeight="1">
      <c r="A83" s="424" t="s">
        <v>122</v>
      </c>
      <c r="B83" s="438"/>
      <c r="C83" s="63"/>
      <c r="D83" s="87"/>
      <c r="E83" s="87"/>
      <c r="F83" s="87"/>
      <c r="G83" s="88"/>
    </row>
    <row r="84" spans="1:7" ht="16.5" customHeight="1">
      <c r="A84" s="424" t="s">
        <v>123</v>
      </c>
      <c r="B84" s="438"/>
      <c r="C84" s="63"/>
      <c r="D84" s="87"/>
      <c r="E84" s="87"/>
      <c r="F84" s="87"/>
      <c r="G84" s="88"/>
    </row>
    <row r="85" spans="1:7" ht="16.5" customHeight="1">
      <c r="A85" s="424" t="s">
        <v>124</v>
      </c>
      <c r="B85" s="438"/>
      <c r="C85" s="56"/>
      <c r="D85" s="73"/>
      <c r="E85" s="73"/>
      <c r="F85" s="73"/>
      <c r="G85" s="74"/>
    </row>
    <row r="86" spans="1:7" ht="16.5" customHeight="1">
      <c r="A86" s="424" t="s">
        <v>74</v>
      </c>
      <c r="B86" s="438"/>
      <c r="C86" s="56"/>
      <c r="D86" s="73"/>
      <c r="E86" s="73"/>
      <c r="F86" s="73"/>
      <c r="G86" s="74"/>
    </row>
    <row r="87" spans="1:7" ht="16.5" customHeight="1">
      <c r="A87" s="424" t="s">
        <v>125</v>
      </c>
      <c r="B87" s="438"/>
      <c r="C87" s="56"/>
      <c r="D87" s="73"/>
      <c r="E87" s="73"/>
      <c r="F87" s="73"/>
      <c r="G87" s="74"/>
    </row>
    <row r="88" spans="1:7" ht="16.5" customHeight="1" thickBot="1">
      <c r="A88" s="489" t="s">
        <v>79</v>
      </c>
      <c r="B88" s="490"/>
      <c r="C88" s="61">
        <v>4</v>
      </c>
      <c r="D88" s="84">
        <v>671158</v>
      </c>
      <c r="E88" s="84">
        <v>68777</v>
      </c>
      <c r="F88" s="84">
        <v>4763</v>
      </c>
      <c r="G88" s="86">
        <v>64014</v>
      </c>
    </row>
    <row r="89" spans="1:7" ht="16.5" customHeight="1" thickBot="1">
      <c r="A89" s="491" t="s">
        <v>70</v>
      </c>
      <c r="B89" s="492"/>
      <c r="C89" s="60">
        <f>SUM(C12,C19,C33,C37,C49,C61,C66,C71,C78,C79,C80,C81,C82,C83,C84,C85,C86,C87,C88)</f>
        <v>30</v>
      </c>
      <c r="D89" s="80">
        <f>SUM(D12,D19,D33,D37,D49,D61,D66,D71,D78,D79,D80,D81,D82,D83,D84,D85,D86,D87,D88)</f>
        <v>37514467</v>
      </c>
      <c r="E89" s="80">
        <f>SUM(E12,E19,E33,E37,E49,E61,E66,E71,E78,E79,E80,E81,E82,E83,E84,E85,E86,E87,E88)</f>
        <v>4082103</v>
      </c>
      <c r="F89" s="80">
        <f>SUM(F12,F19,F33,F37,F49,F61,F66,F71,F78,F79,F80,F81,F82,F83,F84,F85,F86,F87,F88)</f>
        <v>623188</v>
      </c>
      <c r="G89" s="80">
        <f>SUM(G12,G19,G33,G37,G49,G61,G66,G71,G78,G79,G80,G81,G82,G83,G84,G85,G86,G87,G88)</f>
        <v>3458915</v>
      </c>
    </row>
    <row r="90" ht="16.5" customHeight="1"/>
    <row r="91" ht="16.5" customHeight="1">
      <c r="A91" s="1" t="s">
        <v>127</v>
      </c>
    </row>
  </sheetData>
  <sheetProtection/>
  <mergeCells count="24">
    <mergeCell ref="A1:G1"/>
    <mergeCell ref="A2:A3"/>
    <mergeCell ref="B2:B3"/>
    <mergeCell ref="C2:G2"/>
    <mergeCell ref="A4:A12"/>
    <mergeCell ref="A13:A19"/>
    <mergeCell ref="A20:A33"/>
    <mergeCell ref="A34:A37"/>
    <mergeCell ref="A38:A49"/>
    <mergeCell ref="A50:A61"/>
    <mergeCell ref="A62:A66"/>
    <mergeCell ref="A67:A71"/>
    <mergeCell ref="A72:A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</mergeCells>
  <printOptions/>
  <pageMargins left="0.5511811023622047" right="0.5118110236220472" top="0.47244094488188976" bottom="0.47244094488188976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J93" sqref="J93"/>
    </sheetView>
  </sheetViews>
  <sheetFormatPr defaultColWidth="9.00390625" defaultRowHeight="16.5"/>
  <cols>
    <col min="1" max="1" width="9.125" style="0" customWidth="1"/>
    <col min="2" max="2" width="20.125" style="0" customWidth="1"/>
    <col min="3" max="3" width="6.625" style="0" customWidth="1"/>
    <col min="4" max="4" width="14.625" style="0" customWidth="1"/>
    <col min="5" max="7" width="13.625" style="0" customWidth="1"/>
  </cols>
  <sheetData>
    <row r="1" spans="1:7" ht="16.5" customHeight="1">
      <c r="A1" s="509" t="s">
        <v>381</v>
      </c>
      <c r="B1" s="510"/>
      <c r="C1" s="510"/>
      <c r="D1" s="510"/>
      <c r="E1" s="510"/>
      <c r="F1" s="510"/>
      <c r="G1" s="511"/>
    </row>
    <row r="2" spans="1:7" ht="16.5" customHeight="1">
      <c r="A2" s="512" t="s">
        <v>60</v>
      </c>
      <c r="B2" s="514" t="s">
        <v>67</v>
      </c>
      <c r="C2" s="516" t="s">
        <v>394</v>
      </c>
      <c r="D2" s="517"/>
      <c r="E2" s="517"/>
      <c r="F2" s="517"/>
      <c r="G2" s="518"/>
    </row>
    <row r="3" spans="1:7" ht="16.5" customHeight="1">
      <c r="A3" s="513"/>
      <c r="B3" s="515"/>
      <c r="C3" s="272" t="s">
        <v>64</v>
      </c>
      <c r="D3" s="272" t="s">
        <v>63</v>
      </c>
      <c r="E3" s="272" t="s">
        <v>38</v>
      </c>
      <c r="F3" s="272" t="s">
        <v>61</v>
      </c>
      <c r="G3" s="273" t="s">
        <v>62</v>
      </c>
    </row>
    <row r="4" spans="1:7" ht="16.5" customHeight="1">
      <c r="A4" s="519" t="s">
        <v>55</v>
      </c>
      <c r="B4" s="274" t="s">
        <v>32</v>
      </c>
      <c r="C4" s="275"/>
      <c r="D4" s="276"/>
      <c r="E4" s="276"/>
      <c r="F4" s="276"/>
      <c r="G4" s="277"/>
    </row>
    <row r="5" spans="1:7" ht="16.5" customHeight="1">
      <c r="A5" s="520"/>
      <c r="B5" s="274" t="s">
        <v>13</v>
      </c>
      <c r="C5" s="270">
        <v>2</v>
      </c>
      <c r="D5" s="276">
        <v>235397</v>
      </c>
      <c r="E5" s="276">
        <v>47080</v>
      </c>
      <c r="F5" s="276">
        <v>0</v>
      </c>
      <c r="G5" s="277">
        <v>47080</v>
      </c>
    </row>
    <row r="6" spans="1:7" ht="16.5" customHeight="1">
      <c r="A6" s="520"/>
      <c r="B6" s="274" t="s">
        <v>26</v>
      </c>
      <c r="C6" s="270"/>
      <c r="D6" s="278"/>
      <c r="E6" s="278"/>
      <c r="F6" s="280"/>
      <c r="G6" s="279"/>
    </row>
    <row r="7" spans="1:7" ht="16.5" customHeight="1">
      <c r="A7" s="520"/>
      <c r="B7" s="274" t="s">
        <v>23</v>
      </c>
      <c r="C7" s="270"/>
      <c r="D7" s="278"/>
      <c r="E7" s="278"/>
      <c r="F7" s="280"/>
      <c r="G7" s="279"/>
    </row>
    <row r="8" spans="1:7" ht="16.5" customHeight="1">
      <c r="A8" s="520"/>
      <c r="B8" s="274" t="s">
        <v>20</v>
      </c>
      <c r="C8" s="270"/>
      <c r="D8" s="278"/>
      <c r="E8" s="278"/>
      <c r="F8" s="280"/>
      <c r="G8" s="279"/>
    </row>
    <row r="9" spans="1:7" ht="16.5" customHeight="1">
      <c r="A9" s="520"/>
      <c r="B9" s="274" t="s">
        <v>8</v>
      </c>
      <c r="C9" s="270">
        <v>2</v>
      </c>
      <c r="D9" s="278">
        <v>2145331</v>
      </c>
      <c r="E9" s="278">
        <v>213000</v>
      </c>
      <c r="F9" s="281">
        <v>123000</v>
      </c>
      <c r="G9" s="279">
        <v>90000</v>
      </c>
    </row>
    <row r="10" spans="1:7" ht="16.5" customHeight="1">
      <c r="A10" s="520"/>
      <c r="B10" s="274" t="s">
        <v>18</v>
      </c>
      <c r="C10" s="270"/>
      <c r="D10" s="281"/>
      <c r="E10" s="281"/>
      <c r="F10" s="281"/>
      <c r="G10" s="282"/>
    </row>
    <row r="11" spans="1:7" ht="16.5" customHeight="1" thickBot="1">
      <c r="A11" s="520"/>
      <c r="B11" s="283" t="s">
        <v>55</v>
      </c>
      <c r="C11" s="284"/>
      <c r="D11" s="285"/>
      <c r="E11" s="285"/>
      <c r="F11" s="285"/>
      <c r="G11" s="286"/>
    </row>
    <row r="12" spans="1:7" ht="16.5" customHeight="1" thickBot="1">
      <c r="A12" s="521"/>
      <c r="B12" s="287" t="s">
        <v>30</v>
      </c>
      <c r="C12" s="288">
        <f>SUM(C4:C11)</f>
        <v>4</v>
      </c>
      <c r="D12" s="289">
        <f>SUM(D4:D11)</f>
        <v>2380728</v>
      </c>
      <c r="E12" s="289">
        <f>SUM(E4:E11)</f>
        <v>260080</v>
      </c>
      <c r="F12" s="289">
        <f>SUM(F4:F11)</f>
        <v>123000</v>
      </c>
      <c r="G12" s="290">
        <f>SUM(G4:G11)</f>
        <v>137080</v>
      </c>
    </row>
    <row r="13" spans="1:7" ht="16.5" customHeight="1">
      <c r="A13" s="519" t="s">
        <v>59</v>
      </c>
      <c r="B13" s="291" t="s">
        <v>50</v>
      </c>
      <c r="C13" s="292"/>
      <c r="D13" s="293"/>
      <c r="E13" s="293"/>
      <c r="F13" s="293"/>
      <c r="G13" s="294"/>
    </row>
    <row r="14" spans="1:7" ht="16.5" customHeight="1">
      <c r="A14" s="520"/>
      <c r="B14" s="274" t="s">
        <v>82</v>
      </c>
      <c r="C14" s="275"/>
      <c r="D14" s="276"/>
      <c r="E14" s="276"/>
      <c r="F14" s="276"/>
      <c r="G14" s="277"/>
    </row>
    <row r="15" spans="1:7" ht="16.5" customHeight="1">
      <c r="A15" s="520"/>
      <c r="B15" s="283" t="s">
        <v>16</v>
      </c>
      <c r="C15" s="270">
        <v>1</v>
      </c>
      <c r="D15" s="278">
        <v>250000</v>
      </c>
      <c r="E15" s="278">
        <v>50000</v>
      </c>
      <c r="F15" s="280">
        <v>0</v>
      </c>
      <c r="G15" s="279">
        <v>50000</v>
      </c>
    </row>
    <row r="16" spans="1:7" ht="16.5" customHeight="1">
      <c r="A16" s="520"/>
      <c r="B16" s="283" t="s">
        <v>133</v>
      </c>
      <c r="C16" s="270"/>
      <c r="D16" s="278"/>
      <c r="E16" s="278"/>
      <c r="F16" s="280"/>
      <c r="G16" s="279"/>
    </row>
    <row r="17" spans="1:7" ht="16.5" customHeight="1">
      <c r="A17" s="520"/>
      <c r="B17" s="283" t="s">
        <v>318</v>
      </c>
      <c r="C17" s="270"/>
      <c r="D17" s="278"/>
      <c r="E17" s="278"/>
      <c r="F17" s="280"/>
      <c r="G17" s="279"/>
    </row>
    <row r="18" spans="1:7" ht="16.5" customHeight="1" thickBot="1">
      <c r="A18" s="520"/>
      <c r="B18" s="283" t="s">
        <v>59</v>
      </c>
      <c r="C18" s="295"/>
      <c r="D18" s="296"/>
      <c r="E18" s="296"/>
      <c r="F18" s="297"/>
      <c r="G18" s="298"/>
    </row>
    <row r="19" spans="1:7" ht="16.5" customHeight="1" thickBot="1">
      <c r="A19" s="521"/>
      <c r="B19" s="287" t="s">
        <v>30</v>
      </c>
      <c r="C19" s="288">
        <f>SUM(C13:C18)</f>
        <v>1</v>
      </c>
      <c r="D19" s="289">
        <f>SUM(D13:D18)</f>
        <v>250000</v>
      </c>
      <c r="E19" s="289">
        <f>SUM(E13:E18)</f>
        <v>50000</v>
      </c>
      <c r="F19" s="289">
        <f>SUM(F13:F18)</f>
        <v>0</v>
      </c>
      <c r="G19" s="290">
        <f>SUM(G13:G18)</f>
        <v>50000</v>
      </c>
    </row>
    <row r="20" spans="1:7" ht="16.5" customHeight="1">
      <c r="A20" s="519" t="s">
        <v>319</v>
      </c>
      <c r="B20" s="291" t="s">
        <v>51</v>
      </c>
      <c r="C20" s="292"/>
      <c r="D20" s="293"/>
      <c r="E20" s="293"/>
      <c r="F20" s="293"/>
      <c r="G20" s="294"/>
    </row>
    <row r="21" spans="1:7" ht="16.5" customHeight="1">
      <c r="A21" s="520"/>
      <c r="B21" s="274" t="s">
        <v>17</v>
      </c>
      <c r="C21" s="270"/>
      <c r="D21" s="278"/>
      <c r="E21" s="278"/>
      <c r="F21" s="280"/>
      <c r="G21" s="279"/>
    </row>
    <row r="22" spans="1:7" ht="16.5" customHeight="1">
      <c r="A22" s="520"/>
      <c r="B22" s="274" t="s">
        <v>84</v>
      </c>
      <c r="C22" s="275"/>
      <c r="D22" s="276"/>
      <c r="E22" s="276"/>
      <c r="F22" s="276"/>
      <c r="G22" s="277"/>
    </row>
    <row r="23" spans="1:7" ht="16.5" customHeight="1">
      <c r="A23" s="520"/>
      <c r="B23" s="274" t="s">
        <v>85</v>
      </c>
      <c r="C23" s="275"/>
      <c r="D23" s="276"/>
      <c r="E23" s="276"/>
      <c r="F23" s="276"/>
      <c r="G23" s="277"/>
    </row>
    <row r="24" spans="1:7" ht="16.5" customHeight="1">
      <c r="A24" s="520"/>
      <c r="B24" s="274" t="s">
        <v>86</v>
      </c>
      <c r="C24" s="275"/>
      <c r="D24" s="276"/>
      <c r="E24" s="276"/>
      <c r="F24" s="276"/>
      <c r="G24" s="277"/>
    </row>
    <row r="25" spans="1:7" ht="16.5" customHeight="1">
      <c r="A25" s="520"/>
      <c r="B25" s="274" t="s">
        <v>49</v>
      </c>
      <c r="C25" s="275"/>
      <c r="D25" s="276"/>
      <c r="E25" s="276"/>
      <c r="F25" s="276"/>
      <c r="G25" s="277"/>
    </row>
    <row r="26" spans="1:7" ht="16.5" customHeight="1">
      <c r="A26" s="520"/>
      <c r="B26" s="274" t="s">
        <v>88</v>
      </c>
      <c r="C26" s="275"/>
      <c r="D26" s="276"/>
      <c r="E26" s="276"/>
      <c r="F26" s="276"/>
      <c r="G26" s="277"/>
    </row>
    <row r="27" spans="1:7" ht="16.5" customHeight="1">
      <c r="A27" s="520"/>
      <c r="B27" s="274" t="s">
        <v>89</v>
      </c>
      <c r="C27" s="275"/>
      <c r="D27" s="276"/>
      <c r="E27" s="276"/>
      <c r="F27" s="276"/>
      <c r="G27" s="277"/>
    </row>
    <row r="28" spans="1:7" ht="16.5" customHeight="1">
      <c r="A28" s="520"/>
      <c r="B28" s="274" t="s">
        <v>75</v>
      </c>
      <c r="C28" s="275"/>
      <c r="D28" s="276"/>
      <c r="E28" s="276"/>
      <c r="F28" s="276"/>
      <c r="G28" s="277"/>
    </row>
    <row r="29" spans="1:7" ht="16.5" customHeight="1">
      <c r="A29" s="520"/>
      <c r="B29" s="299" t="s">
        <v>76</v>
      </c>
      <c r="C29" s="275"/>
      <c r="D29" s="276"/>
      <c r="E29" s="276"/>
      <c r="F29" s="276"/>
      <c r="G29" s="277"/>
    </row>
    <row r="30" spans="1:7" ht="16.5" customHeight="1">
      <c r="A30" s="520"/>
      <c r="B30" s="299" t="s">
        <v>90</v>
      </c>
      <c r="C30" s="275"/>
      <c r="D30" s="276"/>
      <c r="E30" s="276"/>
      <c r="F30" s="276"/>
      <c r="G30" s="277"/>
    </row>
    <row r="31" spans="1:7" ht="16.5" customHeight="1">
      <c r="A31" s="520"/>
      <c r="B31" s="300" t="s">
        <v>91</v>
      </c>
      <c r="C31" s="275"/>
      <c r="D31" s="276"/>
      <c r="E31" s="276"/>
      <c r="F31" s="276"/>
      <c r="G31" s="277"/>
    </row>
    <row r="32" spans="1:7" ht="16.5" customHeight="1" thickBot="1">
      <c r="A32" s="520"/>
      <c r="B32" s="300" t="s">
        <v>56</v>
      </c>
      <c r="C32" s="284"/>
      <c r="D32" s="285"/>
      <c r="E32" s="285"/>
      <c r="F32" s="285"/>
      <c r="G32" s="286"/>
    </row>
    <row r="33" spans="1:7" ht="16.5" customHeight="1" thickBot="1">
      <c r="A33" s="521"/>
      <c r="B33" s="287" t="s">
        <v>30</v>
      </c>
      <c r="C33" s="288">
        <f>SUM(C20:C32)</f>
        <v>0</v>
      </c>
      <c r="D33" s="289">
        <f>SUM(D20:D32)</f>
        <v>0</v>
      </c>
      <c r="E33" s="289">
        <f>SUM(E20:E32)</f>
        <v>0</v>
      </c>
      <c r="F33" s="289">
        <f>SUM(F20:F32)</f>
        <v>0</v>
      </c>
      <c r="G33" s="290">
        <f>SUM(G20:G32)</f>
        <v>0</v>
      </c>
    </row>
    <row r="34" spans="1:7" ht="16.5" customHeight="1">
      <c r="A34" s="519" t="s">
        <v>332</v>
      </c>
      <c r="B34" s="291" t="s">
        <v>333</v>
      </c>
      <c r="C34" s="270"/>
      <c r="D34" s="278"/>
      <c r="E34" s="278"/>
      <c r="F34" s="280"/>
      <c r="G34" s="279"/>
    </row>
    <row r="35" spans="1:7" ht="16.5" customHeight="1">
      <c r="A35" s="520"/>
      <c r="B35" s="274" t="s">
        <v>28</v>
      </c>
      <c r="C35" s="270"/>
      <c r="D35" s="278"/>
      <c r="E35" s="278"/>
      <c r="F35" s="280"/>
      <c r="G35" s="279"/>
    </row>
    <row r="36" spans="1:7" ht="16.5" customHeight="1" thickBot="1">
      <c r="A36" s="520"/>
      <c r="B36" s="283" t="s">
        <v>3</v>
      </c>
      <c r="C36" s="270">
        <v>3</v>
      </c>
      <c r="D36" s="278">
        <v>1168010</v>
      </c>
      <c r="E36" s="278">
        <v>60886</v>
      </c>
      <c r="F36" s="280">
        <v>21500</v>
      </c>
      <c r="G36" s="279">
        <v>39386</v>
      </c>
    </row>
    <row r="37" spans="1:7" ht="16.5" customHeight="1" thickBot="1">
      <c r="A37" s="521"/>
      <c r="B37" s="287" t="s">
        <v>30</v>
      </c>
      <c r="C37" s="288">
        <f>SUM(C34:C36)</f>
        <v>3</v>
      </c>
      <c r="D37" s="289">
        <f>SUM(D34:D36)</f>
        <v>1168010</v>
      </c>
      <c r="E37" s="289">
        <f>SUM(E34:E36)</f>
        <v>60886</v>
      </c>
      <c r="F37" s="289">
        <f>SUM(F34:F36)</f>
        <v>21500</v>
      </c>
      <c r="G37" s="290">
        <f>SUM(G34:G36)</f>
        <v>39386</v>
      </c>
    </row>
    <row r="38" spans="1:7" ht="16.5" customHeight="1">
      <c r="A38" s="519" t="s">
        <v>334</v>
      </c>
      <c r="B38" s="291" t="s">
        <v>77</v>
      </c>
      <c r="C38" s="292"/>
      <c r="D38" s="293"/>
      <c r="E38" s="293"/>
      <c r="F38" s="293"/>
      <c r="G38" s="294"/>
    </row>
    <row r="39" spans="1:7" ht="16.5" customHeight="1">
      <c r="A39" s="520"/>
      <c r="B39" s="274" t="s">
        <v>78</v>
      </c>
      <c r="C39" s="275"/>
      <c r="D39" s="276"/>
      <c r="E39" s="276"/>
      <c r="F39" s="276"/>
      <c r="G39" s="277"/>
    </row>
    <row r="40" spans="1:7" ht="16.5" customHeight="1">
      <c r="A40" s="520"/>
      <c r="B40" s="274" t="s">
        <v>11</v>
      </c>
      <c r="C40" s="275">
        <v>1</v>
      </c>
      <c r="D40" s="2">
        <v>10415054</v>
      </c>
      <c r="E40" s="2">
        <v>300000</v>
      </c>
      <c r="F40" s="2">
        <v>150000</v>
      </c>
      <c r="G40" s="365">
        <v>150000</v>
      </c>
    </row>
    <row r="41" spans="1:7" ht="16.5" customHeight="1">
      <c r="A41" s="520"/>
      <c r="B41" s="274" t="s">
        <v>93</v>
      </c>
      <c r="C41" s="275"/>
      <c r="D41" s="276"/>
      <c r="E41" s="276"/>
      <c r="F41" s="276"/>
      <c r="G41" s="277"/>
    </row>
    <row r="42" spans="1:7" ht="16.5" customHeight="1">
      <c r="A42" s="520"/>
      <c r="B42" s="274" t="s">
        <v>1</v>
      </c>
      <c r="C42" s="270"/>
      <c r="D42" s="278"/>
      <c r="E42" s="278"/>
      <c r="F42" s="280"/>
      <c r="G42" s="279"/>
    </row>
    <row r="43" spans="1:7" ht="16.5" customHeight="1">
      <c r="A43" s="520"/>
      <c r="B43" s="274" t="s">
        <v>94</v>
      </c>
      <c r="C43" s="275"/>
      <c r="D43" s="276"/>
      <c r="E43" s="276"/>
      <c r="F43" s="276"/>
      <c r="G43" s="277"/>
    </row>
    <row r="44" spans="1:7" ht="16.5" customHeight="1">
      <c r="A44" s="520"/>
      <c r="B44" s="274" t="s">
        <v>95</v>
      </c>
      <c r="C44" s="275"/>
      <c r="D44" s="276"/>
      <c r="E44" s="276"/>
      <c r="F44" s="276"/>
      <c r="G44" s="277"/>
    </row>
    <row r="45" spans="1:7" ht="16.5" customHeight="1">
      <c r="A45" s="520"/>
      <c r="B45" s="274" t="s">
        <v>96</v>
      </c>
      <c r="C45" s="275"/>
      <c r="D45" s="276"/>
      <c r="E45" s="276"/>
      <c r="F45" s="276"/>
      <c r="G45" s="277"/>
    </row>
    <row r="46" spans="1:7" ht="16.5" customHeight="1">
      <c r="A46" s="520"/>
      <c r="B46" s="274" t="s">
        <v>97</v>
      </c>
      <c r="C46" s="275"/>
      <c r="D46" s="276"/>
      <c r="E46" s="276"/>
      <c r="F46" s="276"/>
      <c r="G46" s="277"/>
    </row>
    <row r="47" spans="1:7" ht="16.5" customHeight="1">
      <c r="A47" s="520"/>
      <c r="B47" s="274" t="s">
        <v>98</v>
      </c>
      <c r="C47" s="284"/>
      <c r="D47" s="301"/>
      <c r="E47" s="302"/>
      <c r="F47" s="302"/>
      <c r="G47" s="303"/>
    </row>
    <row r="48" spans="1:7" ht="16.5" customHeight="1" thickBot="1">
      <c r="A48" s="520"/>
      <c r="B48" s="304" t="s">
        <v>58</v>
      </c>
      <c r="C48" s="284"/>
      <c r="D48" s="301"/>
      <c r="E48" s="302"/>
      <c r="F48" s="302"/>
      <c r="G48" s="303"/>
    </row>
    <row r="49" spans="1:7" ht="16.5" customHeight="1" thickBot="1">
      <c r="A49" s="521"/>
      <c r="B49" s="287" t="s">
        <v>30</v>
      </c>
      <c r="C49" s="288">
        <f>SUM(C38:C48)</f>
        <v>1</v>
      </c>
      <c r="D49" s="289">
        <f>SUM(D38:D48)</f>
        <v>10415054</v>
      </c>
      <c r="E49" s="289">
        <f>SUM(E38:E48)</f>
        <v>300000</v>
      </c>
      <c r="F49" s="289">
        <f>SUM(F38:F48)</f>
        <v>150000</v>
      </c>
      <c r="G49" s="290">
        <f>SUM(G38:G48)</f>
        <v>150000</v>
      </c>
    </row>
    <row r="50" spans="1:7" ht="16.5" customHeight="1">
      <c r="A50" s="519" t="s">
        <v>345</v>
      </c>
      <c r="B50" s="291" t="s">
        <v>100</v>
      </c>
      <c r="C50" s="305"/>
      <c r="D50" s="301"/>
      <c r="E50" s="302"/>
      <c r="F50" s="302"/>
      <c r="G50" s="303"/>
    </row>
    <row r="51" spans="1:7" ht="16.5" customHeight="1">
      <c r="A51" s="520"/>
      <c r="B51" s="274" t="s">
        <v>101</v>
      </c>
      <c r="C51" s="275"/>
      <c r="D51" s="301"/>
      <c r="E51" s="302"/>
      <c r="F51" s="302"/>
      <c r="G51" s="303"/>
    </row>
    <row r="52" spans="1:7" ht="16.5" customHeight="1">
      <c r="A52" s="520"/>
      <c r="B52" s="274" t="s">
        <v>102</v>
      </c>
      <c r="C52" s="275"/>
      <c r="D52" s="301"/>
      <c r="E52" s="302"/>
      <c r="F52" s="302"/>
      <c r="G52" s="303"/>
    </row>
    <row r="53" spans="1:7" ht="16.5" customHeight="1">
      <c r="A53" s="520"/>
      <c r="B53" s="274" t="s">
        <v>103</v>
      </c>
      <c r="C53" s="275"/>
      <c r="D53" s="301"/>
      <c r="E53" s="301"/>
      <c r="F53" s="302"/>
      <c r="G53" s="303"/>
    </row>
    <row r="54" spans="1:7" ht="16.5" customHeight="1">
      <c r="A54" s="520"/>
      <c r="B54" s="274" t="s">
        <v>104</v>
      </c>
      <c r="C54" s="275"/>
      <c r="D54" s="276"/>
      <c r="E54" s="276"/>
      <c r="F54" s="276"/>
      <c r="G54" s="277"/>
    </row>
    <row r="55" spans="1:7" ht="16.5" customHeight="1">
      <c r="A55" s="520"/>
      <c r="B55" s="274" t="s">
        <v>105</v>
      </c>
      <c r="C55" s="275"/>
      <c r="D55" s="276"/>
      <c r="E55" s="276"/>
      <c r="F55" s="276"/>
      <c r="G55" s="277"/>
    </row>
    <row r="56" spans="1:7" ht="16.5" customHeight="1">
      <c r="A56" s="520"/>
      <c r="B56" s="274" t="s">
        <v>106</v>
      </c>
      <c r="C56" s="275"/>
      <c r="D56" s="276"/>
      <c r="E56" s="276"/>
      <c r="F56" s="276"/>
      <c r="G56" s="277"/>
    </row>
    <row r="57" spans="1:7" ht="16.5" customHeight="1">
      <c r="A57" s="520"/>
      <c r="B57" s="306" t="s">
        <v>109</v>
      </c>
      <c r="C57" s="275"/>
      <c r="D57" s="276"/>
      <c r="E57" s="276"/>
      <c r="F57" s="276"/>
      <c r="G57" s="277"/>
    </row>
    <row r="58" spans="1:7" ht="16.5" customHeight="1">
      <c r="A58" s="520"/>
      <c r="B58" s="307" t="s">
        <v>107</v>
      </c>
      <c r="C58" s="308"/>
      <c r="D58" s="280"/>
      <c r="E58" s="280"/>
      <c r="F58" s="280"/>
      <c r="G58" s="309"/>
    </row>
    <row r="59" spans="1:7" ht="16.5" customHeight="1">
      <c r="A59" s="520"/>
      <c r="B59" s="307" t="s">
        <v>108</v>
      </c>
      <c r="C59" s="275"/>
      <c r="D59" s="280"/>
      <c r="E59" s="280"/>
      <c r="F59" s="280"/>
      <c r="G59" s="309"/>
    </row>
    <row r="60" spans="1:7" ht="16.5" customHeight="1" thickBot="1">
      <c r="A60" s="520"/>
      <c r="B60" s="307" t="s">
        <v>57</v>
      </c>
      <c r="C60" s="284"/>
      <c r="D60" s="285"/>
      <c r="E60" s="285"/>
      <c r="F60" s="285"/>
      <c r="G60" s="286"/>
    </row>
    <row r="61" spans="1:7" ht="16.5" customHeight="1" thickBot="1">
      <c r="A61" s="521"/>
      <c r="B61" s="287" t="s">
        <v>30</v>
      </c>
      <c r="C61" s="288">
        <f>SUM(C50:C60)</f>
        <v>0</v>
      </c>
      <c r="D61" s="289">
        <f>SUM(D50:D60)</f>
        <v>0</v>
      </c>
      <c r="E61" s="289">
        <f>SUM(E50:E60)</f>
        <v>0</v>
      </c>
      <c r="F61" s="289">
        <f>SUM(F50:F60)</f>
        <v>0</v>
      </c>
      <c r="G61" s="290">
        <f>SUM(G50:G60)</f>
        <v>0</v>
      </c>
    </row>
    <row r="62" spans="1:7" ht="16.5" customHeight="1">
      <c r="A62" s="519" t="s">
        <v>356</v>
      </c>
      <c r="B62" s="291" t="s">
        <v>110</v>
      </c>
      <c r="C62" s="292"/>
      <c r="D62" s="293"/>
      <c r="E62" s="293"/>
      <c r="F62" s="293"/>
      <c r="G62" s="294"/>
    </row>
    <row r="63" spans="1:7" ht="16.5" customHeight="1">
      <c r="A63" s="520"/>
      <c r="B63" s="274" t="s">
        <v>111</v>
      </c>
      <c r="C63" s="275"/>
      <c r="D63" s="276"/>
      <c r="E63" s="276"/>
      <c r="F63" s="276"/>
      <c r="G63" s="277"/>
    </row>
    <row r="64" spans="1:7" ht="16.5" customHeight="1">
      <c r="A64" s="520"/>
      <c r="B64" s="274" t="s">
        <v>48</v>
      </c>
      <c r="C64" s="275"/>
      <c r="D64" s="276"/>
      <c r="E64" s="276"/>
      <c r="F64" s="276"/>
      <c r="G64" s="277"/>
    </row>
    <row r="65" spans="1:7" ht="16.5" customHeight="1" thickBot="1">
      <c r="A65" s="520"/>
      <c r="B65" s="283" t="s">
        <v>34</v>
      </c>
      <c r="C65" s="310"/>
      <c r="D65" s="285"/>
      <c r="E65" s="285"/>
      <c r="F65" s="285"/>
      <c r="G65" s="286"/>
    </row>
    <row r="66" spans="1:7" ht="16.5" customHeight="1" thickBot="1">
      <c r="A66" s="521"/>
      <c r="B66" s="287" t="s">
        <v>30</v>
      </c>
      <c r="C66" s="288">
        <f>SUM(C62:C65)</f>
        <v>0</v>
      </c>
      <c r="D66" s="289">
        <f>SUM(D62:D65)</f>
        <v>0</v>
      </c>
      <c r="E66" s="289">
        <f>SUM(E62:E65)</f>
        <v>0</v>
      </c>
      <c r="F66" s="289">
        <f>SUM(F62:F65)</f>
        <v>0</v>
      </c>
      <c r="G66" s="290">
        <f>SUM(G62:G65)</f>
        <v>0</v>
      </c>
    </row>
    <row r="67" spans="1:7" ht="16.5" customHeight="1">
      <c r="A67" s="519" t="s">
        <v>360</v>
      </c>
      <c r="B67" s="291" t="s">
        <v>112</v>
      </c>
      <c r="C67" s="311"/>
      <c r="D67" s="312"/>
      <c r="E67" s="312"/>
      <c r="F67" s="312"/>
      <c r="G67" s="313"/>
    </row>
    <row r="68" spans="1:7" ht="16.5" customHeight="1">
      <c r="A68" s="520"/>
      <c r="B68" s="274" t="s">
        <v>113</v>
      </c>
      <c r="C68" s="271"/>
      <c r="D68" s="281"/>
      <c r="E68" s="281"/>
      <c r="F68" s="281"/>
      <c r="G68" s="282"/>
    </row>
    <row r="69" spans="1:7" ht="16.5" customHeight="1">
      <c r="A69" s="520"/>
      <c r="B69" s="274" t="s">
        <v>114</v>
      </c>
      <c r="C69" s="271"/>
      <c r="D69" s="281"/>
      <c r="E69" s="281"/>
      <c r="F69" s="281"/>
      <c r="G69" s="282"/>
    </row>
    <row r="70" spans="1:7" ht="16.5" customHeight="1" thickBot="1">
      <c r="A70" s="520"/>
      <c r="B70" s="283" t="s">
        <v>46</v>
      </c>
      <c r="C70" s="310"/>
      <c r="D70" s="314"/>
      <c r="E70" s="314"/>
      <c r="F70" s="314"/>
      <c r="G70" s="315"/>
    </row>
    <row r="71" spans="1:7" ht="16.5" customHeight="1" thickBot="1">
      <c r="A71" s="521"/>
      <c r="B71" s="287" t="s">
        <v>30</v>
      </c>
      <c r="C71" s="288">
        <f>SUM(C67:C70)</f>
        <v>0</v>
      </c>
      <c r="D71" s="289">
        <f>SUM(D67:D70)</f>
        <v>0</v>
      </c>
      <c r="E71" s="289">
        <f>SUM(E67:E70)</f>
        <v>0</v>
      </c>
      <c r="F71" s="289">
        <f>SUM(F67:F70)</f>
        <v>0</v>
      </c>
      <c r="G71" s="290">
        <f>SUM(G67:G70)</f>
        <v>0</v>
      </c>
    </row>
    <row r="72" spans="1:7" ht="16.5" customHeight="1">
      <c r="A72" s="519" t="s">
        <v>364</v>
      </c>
      <c r="B72" s="291" t="s">
        <v>116</v>
      </c>
      <c r="C72" s="292"/>
      <c r="D72" s="293"/>
      <c r="E72" s="293"/>
      <c r="F72" s="293"/>
      <c r="G72" s="294"/>
    </row>
    <row r="73" spans="1:7" ht="16.5" customHeight="1">
      <c r="A73" s="520"/>
      <c r="B73" s="274" t="s">
        <v>117</v>
      </c>
      <c r="C73" s="275"/>
      <c r="D73" s="276"/>
      <c r="E73" s="276"/>
      <c r="F73" s="276"/>
      <c r="G73" s="277"/>
    </row>
    <row r="74" spans="1:7" ht="16.5" customHeight="1">
      <c r="A74" s="520"/>
      <c r="B74" s="274" t="s">
        <v>118</v>
      </c>
      <c r="C74" s="275"/>
      <c r="D74" s="276"/>
      <c r="E74" s="276"/>
      <c r="F74" s="276"/>
      <c r="G74" s="277"/>
    </row>
    <row r="75" spans="1:7" ht="16.5" customHeight="1">
      <c r="A75" s="520"/>
      <c r="B75" s="307" t="s">
        <v>119</v>
      </c>
      <c r="C75" s="275"/>
      <c r="D75" s="276"/>
      <c r="E75" s="276"/>
      <c r="F75" s="276"/>
      <c r="G75" s="277"/>
    </row>
    <row r="76" spans="1:7" ht="16.5" customHeight="1">
      <c r="A76" s="520"/>
      <c r="B76" s="307" t="s">
        <v>120</v>
      </c>
      <c r="C76" s="284"/>
      <c r="D76" s="285"/>
      <c r="E76" s="285"/>
      <c r="F76" s="285"/>
      <c r="G76" s="286"/>
    </row>
    <row r="77" spans="1:7" ht="16.5" customHeight="1" thickBot="1">
      <c r="A77" s="520"/>
      <c r="B77" s="304" t="s">
        <v>115</v>
      </c>
      <c r="C77" s="284"/>
      <c r="D77" s="285"/>
      <c r="E77" s="285"/>
      <c r="F77" s="285"/>
      <c r="G77" s="286"/>
    </row>
    <row r="78" spans="1:7" ht="16.5" customHeight="1" thickBot="1">
      <c r="A78" s="521"/>
      <c r="B78" s="287" t="s">
        <v>313</v>
      </c>
      <c r="C78" s="288">
        <f>SUM(C72:C77)</f>
        <v>0</v>
      </c>
      <c r="D78" s="289">
        <f>SUM(D72:D77)</f>
        <v>0</v>
      </c>
      <c r="E78" s="289">
        <f>SUM(E72:E77)</f>
        <v>0</v>
      </c>
      <c r="F78" s="289">
        <f>SUM(F72:F77)</f>
        <v>0</v>
      </c>
      <c r="G78" s="290">
        <f>SUM(G72:G77)</f>
        <v>0</v>
      </c>
    </row>
    <row r="79" spans="1:7" ht="16.5" customHeight="1">
      <c r="A79" s="522" t="s">
        <v>71</v>
      </c>
      <c r="B79" s="523"/>
      <c r="C79" s="305"/>
      <c r="D79" s="316"/>
      <c r="E79" s="316"/>
      <c r="F79" s="316"/>
      <c r="G79" s="317"/>
    </row>
    <row r="80" spans="1:7" ht="16.5" customHeight="1">
      <c r="A80" s="472" t="s">
        <v>72</v>
      </c>
      <c r="B80" s="524"/>
      <c r="C80" s="305"/>
      <c r="D80" s="316"/>
      <c r="E80" s="316"/>
      <c r="F80" s="316"/>
      <c r="G80" s="317"/>
    </row>
    <row r="81" spans="1:7" ht="16.5" customHeight="1">
      <c r="A81" s="474" t="s">
        <v>395</v>
      </c>
      <c r="B81" s="525"/>
      <c r="C81" s="305"/>
      <c r="D81" s="316"/>
      <c r="E81" s="316"/>
      <c r="F81" s="316"/>
      <c r="G81" s="317"/>
    </row>
    <row r="82" spans="1:7" ht="16.5" customHeight="1">
      <c r="A82" s="472" t="s">
        <v>121</v>
      </c>
      <c r="B82" s="524"/>
      <c r="C82" s="305"/>
      <c r="D82" s="316"/>
      <c r="E82" s="316"/>
      <c r="F82" s="316"/>
      <c r="G82" s="317"/>
    </row>
    <row r="83" spans="1:7" ht="16.5" customHeight="1">
      <c r="A83" s="472" t="s">
        <v>122</v>
      </c>
      <c r="B83" s="524"/>
      <c r="C83" s="305"/>
      <c r="D83" s="316"/>
      <c r="E83" s="316"/>
      <c r="F83" s="316"/>
      <c r="G83" s="317"/>
    </row>
    <row r="84" spans="1:7" ht="16.5" customHeight="1">
      <c r="A84" s="472" t="s">
        <v>123</v>
      </c>
      <c r="B84" s="524"/>
      <c r="C84" s="305"/>
      <c r="D84" s="316"/>
      <c r="E84" s="316"/>
      <c r="F84" s="316"/>
      <c r="G84" s="317"/>
    </row>
    <row r="85" spans="1:7" ht="16.5" customHeight="1">
      <c r="A85" s="472" t="s">
        <v>124</v>
      </c>
      <c r="B85" s="524"/>
      <c r="C85" s="275"/>
      <c r="D85" s="276"/>
      <c r="E85" s="276"/>
      <c r="F85" s="276"/>
      <c r="G85" s="277"/>
    </row>
    <row r="86" spans="1:7" ht="16.5" customHeight="1">
      <c r="A86" s="472" t="s">
        <v>74</v>
      </c>
      <c r="B86" s="524"/>
      <c r="C86" s="275"/>
      <c r="D86" s="276"/>
      <c r="E86" s="276"/>
      <c r="F86" s="276"/>
      <c r="G86" s="277"/>
    </row>
    <row r="87" spans="1:7" ht="16.5" customHeight="1">
      <c r="A87" s="472" t="s">
        <v>396</v>
      </c>
      <c r="B87" s="524"/>
      <c r="C87" s="275"/>
      <c r="D87" s="276"/>
      <c r="E87" s="276"/>
      <c r="F87" s="276"/>
      <c r="G87" s="277"/>
    </row>
    <row r="88" spans="1:7" ht="16.5" customHeight="1" thickBot="1">
      <c r="A88" s="526" t="s">
        <v>31</v>
      </c>
      <c r="B88" s="527"/>
      <c r="C88" s="295"/>
      <c r="D88" s="302"/>
      <c r="E88" s="301"/>
      <c r="F88" s="302"/>
      <c r="G88" s="318"/>
    </row>
    <row r="89" spans="1:7" ht="16.5" customHeight="1" thickBot="1">
      <c r="A89" s="528" t="s">
        <v>379</v>
      </c>
      <c r="B89" s="529"/>
      <c r="C89" s="288">
        <f>SUM(C79:C88)+C78+C71+C66+C61+C49+C37+C33+C19+C12</f>
        <v>9</v>
      </c>
      <c r="D89" s="289">
        <f>SUM(D79:D88)+D78+D71+D66+D61+D49+D37+D33+D19+D12</f>
        <v>14213792</v>
      </c>
      <c r="E89" s="289">
        <f>SUM(E79:E88)+E78+E71+E66+E61+E49+E37+E33+E19+E12</f>
        <v>670966</v>
      </c>
      <c r="F89" s="289">
        <f>SUM(F79:F88)+F78+F71+F66+F61+F49+F37+F33+F19+F12</f>
        <v>294500</v>
      </c>
      <c r="G89" s="290">
        <f>SUM(G79:G88)+G78+G71+G66+G61+G49+G37+G33+G19+G12</f>
        <v>376466</v>
      </c>
    </row>
    <row r="90" ht="16.5" customHeight="1"/>
    <row r="91" spans="1:7" ht="16.5" customHeight="1">
      <c r="A91" s="319" t="s">
        <v>382</v>
      </c>
      <c r="B91" s="320"/>
      <c r="C91" s="320"/>
      <c r="D91" s="320"/>
      <c r="E91" s="320"/>
      <c r="F91" s="320"/>
      <c r="G91" s="320"/>
    </row>
  </sheetData>
  <sheetProtection/>
  <mergeCells count="24">
    <mergeCell ref="A84:B84"/>
    <mergeCell ref="A85:B85"/>
    <mergeCell ref="A86:B86"/>
    <mergeCell ref="A87:B87"/>
    <mergeCell ref="A88:B88"/>
    <mergeCell ref="A89:B89"/>
    <mergeCell ref="A72:A78"/>
    <mergeCell ref="A79:B79"/>
    <mergeCell ref="A80:B80"/>
    <mergeCell ref="A81:B81"/>
    <mergeCell ref="A82:B82"/>
    <mergeCell ref="A83:B83"/>
    <mergeCell ref="A20:A33"/>
    <mergeCell ref="A34:A37"/>
    <mergeCell ref="A38:A49"/>
    <mergeCell ref="A50:A61"/>
    <mergeCell ref="A62:A66"/>
    <mergeCell ref="A67:A71"/>
    <mergeCell ref="A1:G1"/>
    <mergeCell ref="A2:A3"/>
    <mergeCell ref="B2:B3"/>
    <mergeCell ref="C2:G2"/>
    <mergeCell ref="A4:A12"/>
    <mergeCell ref="A13:A19"/>
  </mergeCells>
  <printOptions/>
  <pageMargins left="0.5511811023622047" right="0.5118110236220472" top="0.4724409448818898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2010-05-04T11:17:01Z</cp:lastPrinted>
  <dcterms:created xsi:type="dcterms:W3CDTF">2007-10-29T06:18:46Z</dcterms:created>
  <dcterms:modified xsi:type="dcterms:W3CDTF">2010-11-29T02:45:04Z</dcterms:modified>
  <cp:category/>
  <cp:version/>
  <cp:contentType/>
  <cp:contentStatus/>
</cp:coreProperties>
</file>