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9570" windowHeight="12285" activeTab="0"/>
  </bookViews>
  <sheets>
    <sheet name="97年國科會計畫平均件數及金額統計表990105" sheetId="1" r:id="rId1"/>
  </sheets>
  <definedNames>
    <definedName name="_xlnm.Print_Area" localSheetId="0">'97年國科會計畫平均件數及金額統計表990105'!$A$1:$H$98</definedName>
    <definedName name="_xlnm.Print_Titles" localSheetId="0">'97年國科會計畫平均件數及金額統計表990105'!$1:$3</definedName>
  </definedNames>
  <calcPr fullCalcOnLoad="1"/>
</workbook>
</file>

<file path=xl/sharedStrings.xml><?xml version="1.0" encoding="utf-8"?>
<sst xmlns="http://schemas.openxmlformats.org/spreadsheetml/2006/main" count="142" uniqueCount="104">
  <si>
    <t>小計</t>
  </si>
  <si>
    <t>件數                  (b)</t>
  </si>
  <si>
    <t>每人平均件數     (b/a)</t>
  </si>
  <si>
    <t>金額                               (c)</t>
  </si>
  <si>
    <t>每人平均金額       (c/a)</t>
  </si>
  <si>
    <t>文學院</t>
  </si>
  <si>
    <t>哲學系</t>
  </si>
  <si>
    <t>理學院</t>
  </si>
  <si>
    <t>法學院</t>
  </si>
  <si>
    <t>中國文學系</t>
  </si>
  <si>
    <t>歷史學系</t>
  </si>
  <si>
    <t>圖書資訊與檔案學研究所</t>
  </si>
  <si>
    <t>宗教研究所</t>
  </si>
  <si>
    <t>台灣史研究所</t>
  </si>
  <si>
    <t>台灣文學研究所</t>
  </si>
  <si>
    <t>應用數學系</t>
  </si>
  <si>
    <t>心理學系</t>
  </si>
  <si>
    <t>資訊科學系</t>
  </si>
  <si>
    <t>應用物理研究所</t>
  </si>
  <si>
    <t>政治學系</t>
  </si>
  <si>
    <t>社會學系</t>
  </si>
  <si>
    <t>財政學系</t>
  </si>
  <si>
    <t>公共行政學系</t>
  </si>
  <si>
    <t>地政學系</t>
  </si>
  <si>
    <t>經濟學系</t>
  </si>
  <si>
    <t>民族學系</t>
  </si>
  <si>
    <t>國家發展研究所</t>
  </si>
  <si>
    <t>勞工研究所</t>
  </si>
  <si>
    <t>亞太研究英語博士學位學程</t>
  </si>
  <si>
    <t>法律學系</t>
  </si>
  <si>
    <t>法律科際整合研究所</t>
  </si>
  <si>
    <t>國際經營與貿易學系</t>
  </si>
  <si>
    <t>金融學系</t>
  </si>
  <si>
    <t>會計學系</t>
  </si>
  <si>
    <t>統計學系</t>
  </si>
  <si>
    <t>企業管理學系</t>
  </si>
  <si>
    <t>資訊管理學系</t>
  </si>
  <si>
    <t>財務管理學系</t>
  </si>
  <si>
    <t>風險管理與保險學系</t>
  </si>
  <si>
    <t>科技管理研究所</t>
  </si>
  <si>
    <t>智慧財產研究所</t>
  </si>
  <si>
    <t>英國語文學系</t>
  </si>
  <si>
    <t>阿拉伯語文學系</t>
  </si>
  <si>
    <t>斯拉夫語文學系</t>
  </si>
  <si>
    <t>日本語文學系</t>
  </si>
  <si>
    <t>韓國語文學系</t>
  </si>
  <si>
    <t>土耳其語文學系</t>
  </si>
  <si>
    <t>語言學研究所</t>
  </si>
  <si>
    <t>外文中心</t>
  </si>
  <si>
    <t>新聞學系</t>
  </si>
  <si>
    <t>廣告學系</t>
  </si>
  <si>
    <t>廣播電視學系</t>
  </si>
  <si>
    <t>外交學系</t>
  </si>
  <si>
    <t xml:space="preserve">東亞研究所 </t>
  </si>
  <si>
    <t>俄羅斯研究所</t>
  </si>
  <si>
    <t>教育學系</t>
  </si>
  <si>
    <t>幼兒教育研究所</t>
  </si>
  <si>
    <t>教育行政與政策研究所</t>
  </si>
  <si>
    <t>師資培育中心</t>
  </si>
  <si>
    <t>國際關係研究中心</t>
  </si>
  <si>
    <t>選舉研究中心</t>
  </si>
  <si>
    <t>創新與創造力研究中心</t>
  </si>
  <si>
    <t>台灣研究中心</t>
  </si>
  <si>
    <t>心智、大腦與學習研究中心</t>
  </si>
  <si>
    <t>華語文教學博士學位學程</t>
  </si>
  <si>
    <t>華語文教學碩士學位學程</t>
  </si>
  <si>
    <t>傳播學士學位學程</t>
  </si>
  <si>
    <t>國際傳播英語碩士學程</t>
  </si>
  <si>
    <t>其他</t>
  </si>
  <si>
    <t xml:space="preserve">             總 計 </t>
  </si>
  <si>
    <t>教師研習中心</t>
  </si>
  <si>
    <t>商學院</t>
  </si>
  <si>
    <t>國立政治大學97年國科會研究計畫平均件數及金額統計表</t>
  </si>
  <si>
    <t>單位別</t>
  </si>
  <si>
    <t>—</t>
  </si>
  <si>
    <t>社會科學學院</t>
  </si>
  <si>
    <t>外國語文學院</t>
  </si>
  <si>
    <t>傳播學院</t>
  </si>
  <si>
    <t>國際事務學院</t>
  </si>
  <si>
    <t>教育學院</t>
  </si>
  <si>
    <t>校級中心</t>
  </si>
  <si>
    <t>公共行政及企業管理教育中心</t>
  </si>
  <si>
    <t>歐洲語文學程</t>
  </si>
  <si>
    <t>生命科學研究所</t>
  </si>
  <si>
    <t>社會行政與社會工作研究所</t>
  </si>
  <si>
    <t>第三部門研究中心</t>
  </si>
  <si>
    <t>中國大陸研究中心</t>
  </si>
  <si>
    <t>人文研究中心</t>
  </si>
  <si>
    <t>原住民研究中心</t>
  </si>
  <si>
    <t>備註 ：</t>
  </si>
  <si>
    <t>三、研究計畫件數：</t>
  </si>
  <si>
    <t xml:space="preserve">    2.計畫主持人因變更執行機構，並經國科會同意為本校執行者，以教師實際到校後執行計畫始採計。</t>
  </si>
  <si>
    <t>四、研究計畫金額：包含經國科會核定之追加經費（以國科會更新核定清單為主）。</t>
  </si>
  <si>
    <t>一、資料來源：99年01月05日自研發處子系統之研究計畫基本資料維護系統查詢，計畫件數與金額包含各種類型計畫案。</t>
  </si>
  <si>
    <t>二、專任教師及研究人員人數：人事室97年報備教育部資料（98年01月13日提供）。</t>
  </si>
  <si>
    <t xml:space="preserve">      各算1件，例如：97年度核定之2年期計畫則97年度、98年度各算1件，若是3年期計畫則97年度、98年度、99年度各算1件。</t>
  </si>
  <si>
    <t>五、公企中心無專任教師及研究人員，計畫主持人為財政系周麗芳老師(計1件)。</t>
  </si>
  <si>
    <t>六、創新與創造力研究中心無專任教師及研究人員，計畫主持人為科管所溫肇東老師(計1件)。</t>
  </si>
  <si>
    <t>九、製表日期：99年01月05日</t>
  </si>
  <si>
    <t>七、台研中心無專任教師及研究人員，計畫主持人為國發所高永光老師(計2件)。</t>
  </si>
  <si>
    <t>八、心腦學中心，計畫主持人為約聘助理研究員楊立行老師(計2件)。</t>
  </si>
  <si>
    <t>管理碩士學程/商管專業學院碩士學位學程</t>
  </si>
  <si>
    <t>專任教師及   研究人員(a)</t>
  </si>
  <si>
    <t xml:space="preserve">    1.以計畫起始執行年度計算，但不含計畫展延(以計畫原執行期限查詢)。國科會計畫各年度核定之新制多年期計畫，每年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</si>
</sst>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[$-404]AM/PM\ hh:mm:ss"/>
    <numFmt numFmtId="178" formatCode="0.00_);[Red]\(0.00\)"/>
    <numFmt numFmtId="179" formatCode="0_ "/>
    <numFmt numFmtId="180" formatCode="0_);[Red]\(0\)"/>
    <numFmt numFmtId="181" formatCode="&quot;$&quot;#,##0"/>
    <numFmt numFmtId="182" formatCode="#,##0.00_);[Red]\(#,##0.00\)"/>
    <numFmt numFmtId="183" formatCode="#,##0_);[Red]\(#,##0\)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4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11"/>
      <color indexed="8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3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/>
    </xf>
    <xf numFmtId="183" fontId="2" fillId="0" borderId="0" xfId="0" applyNumberFormat="1" applyFont="1" applyBorder="1" applyAlignment="1">
      <alignment horizontal="right" vertical="center"/>
    </xf>
    <xf numFmtId="0" fontId="2" fillId="17" borderId="10" xfId="0" applyFont="1" applyFill="1" applyBorder="1" applyAlignment="1">
      <alignment horizontal="center" vertical="center"/>
    </xf>
    <xf numFmtId="178" fontId="2" fillId="17" borderId="10" xfId="0" applyNumberFormat="1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horizontal="center" vertical="justify" wrapText="1"/>
    </xf>
    <xf numFmtId="0" fontId="2" fillId="17" borderId="10" xfId="0" applyFont="1" applyFill="1" applyBorder="1" applyAlignment="1">
      <alignment horizontal="center" vertical="center" wrapText="1"/>
    </xf>
    <xf numFmtId="0" fontId="3" fillId="17" borderId="10" xfId="0" applyFont="1" applyFill="1" applyBorder="1" applyAlignment="1">
      <alignment horizontal="center" vertical="center"/>
    </xf>
    <xf numFmtId="0" fontId="2" fillId="17" borderId="11" xfId="0" applyFont="1" applyFill="1" applyBorder="1" applyAlignment="1">
      <alignment horizontal="center" vertical="center"/>
    </xf>
    <xf numFmtId="178" fontId="2" fillId="17" borderId="11" xfId="0" applyNumberFormat="1" applyFont="1" applyFill="1" applyBorder="1" applyAlignment="1">
      <alignment horizontal="center" vertical="center"/>
    </xf>
    <xf numFmtId="38" fontId="2" fillId="0" borderId="10" xfId="0" applyNumberFormat="1" applyFont="1" applyBorder="1" applyAlignment="1">
      <alignment horizontal="right" vertical="center"/>
    </xf>
    <xf numFmtId="38" fontId="2" fillId="0" borderId="10" xfId="0" applyNumberFormat="1" applyFont="1" applyBorder="1" applyAlignment="1">
      <alignment horizontal="center" vertical="center"/>
    </xf>
    <xf numFmtId="38" fontId="2" fillId="17" borderId="10" xfId="0" applyNumberFormat="1" applyFont="1" applyFill="1" applyBorder="1" applyAlignment="1">
      <alignment horizontal="right" vertical="center"/>
    </xf>
    <xf numFmtId="38" fontId="2" fillId="17" borderId="10" xfId="0" applyNumberFormat="1" applyFont="1" applyFill="1" applyBorder="1" applyAlignment="1">
      <alignment horizontal="center" vertical="center"/>
    </xf>
    <xf numFmtId="38" fontId="2" fillId="17" borderId="1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183" fontId="7" fillId="0" borderId="0" xfId="0" applyNumberFormat="1" applyFont="1" applyAlignment="1">
      <alignment vertical="center"/>
    </xf>
    <xf numFmtId="38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83" fontId="3" fillId="0" borderId="0" xfId="0" applyNumberFormat="1" applyFont="1" applyAlignment="1">
      <alignment vertical="center"/>
    </xf>
    <xf numFmtId="38" fontId="3" fillId="0" borderId="0" xfId="0" applyNumberFormat="1" applyFont="1" applyAlignment="1">
      <alignment horizontal="right" vertical="center"/>
    </xf>
    <xf numFmtId="178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83" fontId="5" fillId="0" borderId="10" xfId="0" applyNumberFormat="1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0" fontId="3" fillId="17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PageLayoutView="0" workbookViewId="0" topLeftCell="A71">
      <selection activeCell="A90" sqref="A90:IV90"/>
    </sheetView>
  </sheetViews>
  <sheetFormatPr defaultColWidth="9.00390625" defaultRowHeight="16.5"/>
  <cols>
    <col min="1" max="1" width="4.375" style="1" customWidth="1"/>
    <col min="2" max="2" width="9.625" style="1" customWidth="1"/>
    <col min="3" max="3" width="40.625" style="3" customWidth="1"/>
    <col min="4" max="5" width="12.625" style="4" customWidth="1"/>
    <col min="6" max="6" width="12.625" style="3" customWidth="1"/>
    <col min="7" max="8" width="14.625" style="3" customWidth="1"/>
    <col min="9" max="9" width="9.00390625" style="1" customWidth="1"/>
    <col min="10" max="10" width="9.50390625" style="1" bestFit="1" customWidth="1"/>
    <col min="11" max="16384" width="9.00390625" style="1" customWidth="1"/>
  </cols>
  <sheetData>
    <row r="1" spans="1:8" ht="36.75" customHeight="1">
      <c r="A1" s="36" t="s">
        <v>72</v>
      </c>
      <c r="B1" s="37"/>
      <c r="C1" s="37"/>
      <c r="D1" s="37"/>
      <c r="E1" s="37"/>
      <c r="F1" s="37"/>
      <c r="G1" s="37"/>
      <c r="H1" s="37"/>
    </row>
    <row r="2" spans="1:8" ht="24" customHeight="1">
      <c r="A2" s="38" t="s">
        <v>73</v>
      </c>
      <c r="B2" s="39"/>
      <c r="C2" s="40"/>
      <c r="D2" s="45" t="s">
        <v>102</v>
      </c>
      <c r="E2" s="45" t="s">
        <v>1</v>
      </c>
      <c r="F2" s="48" t="s">
        <v>2</v>
      </c>
      <c r="G2" s="45" t="s">
        <v>3</v>
      </c>
      <c r="H2" s="47" t="s">
        <v>4</v>
      </c>
    </row>
    <row r="3" spans="1:8" ht="24" customHeight="1">
      <c r="A3" s="41"/>
      <c r="B3" s="42"/>
      <c r="C3" s="43"/>
      <c r="D3" s="46"/>
      <c r="E3" s="46"/>
      <c r="F3" s="46"/>
      <c r="G3" s="46"/>
      <c r="H3" s="46"/>
    </row>
    <row r="4" spans="1:8" ht="18" customHeight="1">
      <c r="A4" s="44" t="s">
        <v>5</v>
      </c>
      <c r="B4" s="44"/>
      <c r="C4" s="5" t="s">
        <v>9</v>
      </c>
      <c r="D4" s="8">
        <v>33</v>
      </c>
      <c r="E4" s="9">
        <v>14</v>
      </c>
      <c r="F4" s="10">
        <f>E4/D4</f>
        <v>0.42424242424242425</v>
      </c>
      <c r="G4" s="22">
        <v>7558000</v>
      </c>
      <c r="H4" s="22">
        <f>G4/D4</f>
        <v>229030.30303030304</v>
      </c>
    </row>
    <row r="5" spans="1:8" ht="18" customHeight="1">
      <c r="A5" s="44"/>
      <c r="B5" s="44"/>
      <c r="C5" s="5" t="s">
        <v>10</v>
      </c>
      <c r="D5" s="8">
        <v>17</v>
      </c>
      <c r="E5" s="9">
        <v>10</v>
      </c>
      <c r="F5" s="10">
        <f aca="true" t="shared" si="0" ref="F5:F67">E5/D5</f>
        <v>0.5882352941176471</v>
      </c>
      <c r="G5" s="22">
        <v>9628000</v>
      </c>
      <c r="H5" s="22">
        <f aca="true" t="shared" si="1" ref="H5:H67">G5/D5</f>
        <v>566352.9411764706</v>
      </c>
    </row>
    <row r="6" spans="1:8" ht="18" customHeight="1">
      <c r="A6" s="44"/>
      <c r="B6" s="44"/>
      <c r="C6" s="5" t="s">
        <v>6</v>
      </c>
      <c r="D6" s="8">
        <v>15</v>
      </c>
      <c r="E6" s="9">
        <v>6</v>
      </c>
      <c r="F6" s="10">
        <f t="shared" si="0"/>
        <v>0.4</v>
      </c>
      <c r="G6" s="22">
        <v>3366000</v>
      </c>
      <c r="H6" s="22">
        <f t="shared" si="1"/>
        <v>224400</v>
      </c>
    </row>
    <row r="7" spans="1:8" ht="18" customHeight="1">
      <c r="A7" s="44"/>
      <c r="B7" s="44"/>
      <c r="C7" s="5" t="s">
        <v>11</v>
      </c>
      <c r="D7" s="8">
        <v>5</v>
      </c>
      <c r="E7" s="9">
        <v>5</v>
      </c>
      <c r="F7" s="10">
        <f t="shared" si="0"/>
        <v>1</v>
      </c>
      <c r="G7" s="22">
        <v>3393000</v>
      </c>
      <c r="H7" s="22">
        <f t="shared" si="1"/>
        <v>678600</v>
      </c>
    </row>
    <row r="8" spans="1:8" ht="18" customHeight="1">
      <c r="A8" s="44"/>
      <c r="B8" s="44"/>
      <c r="C8" s="5" t="s">
        <v>12</v>
      </c>
      <c r="D8" s="8">
        <v>4</v>
      </c>
      <c r="E8" s="9">
        <v>3</v>
      </c>
      <c r="F8" s="10">
        <f t="shared" si="0"/>
        <v>0.75</v>
      </c>
      <c r="G8" s="22">
        <v>3003000</v>
      </c>
      <c r="H8" s="22">
        <f t="shared" si="1"/>
        <v>750750</v>
      </c>
    </row>
    <row r="9" spans="1:8" ht="18" customHeight="1">
      <c r="A9" s="44"/>
      <c r="B9" s="44"/>
      <c r="C9" s="5" t="s">
        <v>13</v>
      </c>
      <c r="D9" s="8">
        <v>8</v>
      </c>
      <c r="E9" s="9">
        <v>3</v>
      </c>
      <c r="F9" s="10">
        <f t="shared" si="0"/>
        <v>0.375</v>
      </c>
      <c r="G9" s="22">
        <v>1158000</v>
      </c>
      <c r="H9" s="22">
        <f t="shared" si="1"/>
        <v>144750</v>
      </c>
    </row>
    <row r="10" spans="1:8" ht="18" customHeight="1">
      <c r="A10" s="44"/>
      <c r="B10" s="44"/>
      <c r="C10" s="5" t="s">
        <v>14</v>
      </c>
      <c r="D10" s="8">
        <v>4</v>
      </c>
      <c r="E10" s="9">
        <v>5</v>
      </c>
      <c r="F10" s="10">
        <f t="shared" si="0"/>
        <v>1.25</v>
      </c>
      <c r="G10" s="22">
        <v>2887000</v>
      </c>
      <c r="H10" s="22">
        <f t="shared" si="1"/>
        <v>721750</v>
      </c>
    </row>
    <row r="11" spans="1:8" ht="18" customHeight="1">
      <c r="A11" s="44"/>
      <c r="B11" s="44"/>
      <c r="C11" s="5" t="s">
        <v>64</v>
      </c>
      <c r="D11" s="8">
        <v>0</v>
      </c>
      <c r="E11" s="9">
        <v>0</v>
      </c>
      <c r="F11" s="10" t="s">
        <v>74</v>
      </c>
      <c r="G11" s="22">
        <v>0</v>
      </c>
      <c r="H11" s="23" t="s">
        <v>74</v>
      </c>
    </row>
    <row r="12" spans="1:8" ht="18" customHeight="1">
      <c r="A12" s="44"/>
      <c r="B12" s="44"/>
      <c r="C12" s="5" t="s">
        <v>65</v>
      </c>
      <c r="D12" s="8">
        <v>0</v>
      </c>
      <c r="E12" s="9">
        <v>0</v>
      </c>
      <c r="F12" s="10" t="s">
        <v>74</v>
      </c>
      <c r="G12" s="22">
        <v>0</v>
      </c>
      <c r="H12" s="23" t="s">
        <v>74</v>
      </c>
    </row>
    <row r="13" spans="1:8" ht="18" customHeight="1">
      <c r="A13" s="44"/>
      <c r="B13" s="44"/>
      <c r="C13" s="15" t="s">
        <v>0</v>
      </c>
      <c r="D13" s="15">
        <f>SUM(D4:D12)</f>
        <v>86</v>
      </c>
      <c r="E13" s="15">
        <f>SUM(E4:E12)</f>
        <v>46</v>
      </c>
      <c r="F13" s="16">
        <f t="shared" si="0"/>
        <v>0.5348837209302325</v>
      </c>
      <c r="G13" s="24">
        <f>SUM(G4:G12)</f>
        <v>30993000</v>
      </c>
      <c r="H13" s="24">
        <f>G13/D13</f>
        <v>360383.72093023255</v>
      </c>
    </row>
    <row r="14" spans="1:8" ht="18" customHeight="1">
      <c r="A14" s="44" t="s">
        <v>7</v>
      </c>
      <c r="B14" s="44"/>
      <c r="C14" s="5" t="s">
        <v>15</v>
      </c>
      <c r="D14" s="8">
        <v>13</v>
      </c>
      <c r="E14" s="9">
        <v>7</v>
      </c>
      <c r="F14" s="10">
        <f t="shared" si="0"/>
        <v>0.5384615384615384</v>
      </c>
      <c r="G14" s="22">
        <v>3438000</v>
      </c>
      <c r="H14" s="22">
        <f t="shared" si="1"/>
        <v>264461.53846153844</v>
      </c>
    </row>
    <row r="15" spans="1:8" ht="18" customHeight="1">
      <c r="A15" s="44"/>
      <c r="B15" s="44"/>
      <c r="C15" s="5" t="s">
        <v>16</v>
      </c>
      <c r="D15" s="8">
        <v>17</v>
      </c>
      <c r="E15" s="9">
        <v>10</v>
      </c>
      <c r="F15" s="10">
        <f t="shared" si="0"/>
        <v>0.5882352941176471</v>
      </c>
      <c r="G15" s="22">
        <v>11392000</v>
      </c>
      <c r="H15" s="22">
        <f t="shared" si="1"/>
        <v>670117.6470588235</v>
      </c>
    </row>
    <row r="16" spans="1:8" ht="18" customHeight="1">
      <c r="A16" s="44"/>
      <c r="B16" s="44"/>
      <c r="C16" s="6" t="s">
        <v>17</v>
      </c>
      <c r="D16" s="8">
        <v>15</v>
      </c>
      <c r="E16" s="9">
        <v>14</v>
      </c>
      <c r="F16" s="10">
        <f t="shared" si="0"/>
        <v>0.9333333333333333</v>
      </c>
      <c r="G16" s="22">
        <v>98475000</v>
      </c>
      <c r="H16" s="22">
        <f t="shared" si="1"/>
        <v>6565000</v>
      </c>
    </row>
    <row r="17" spans="1:8" ht="18" customHeight="1">
      <c r="A17" s="44"/>
      <c r="B17" s="44"/>
      <c r="C17" s="5" t="s">
        <v>83</v>
      </c>
      <c r="D17" s="8">
        <v>2</v>
      </c>
      <c r="E17" s="9">
        <v>1</v>
      </c>
      <c r="F17" s="10">
        <f t="shared" si="0"/>
        <v>0.5</v>
      </c>
      <c r="G17" s="22">
        <v>1045000</v>
      </c>
      <c r="H17" s="22">
        <f t="shared" si="1"/>
        <v>522500</v>
      </c>
    </row>
    <row r="18" spans="1:8" ht="18" customHeight="1">
      <c r="A18" s="44"/>
      <c r="B18" s="44"/>
      <c r="C18" s="6" t="s">
        <v>18</v>
      </c>
      <c r="D18" s="8">
        <v>1</v>
      </c>
      <c r="E18" s="9">
        <v>1</v>
      </c>
      <c r="F18" s="10">
        <f t="shared" si="0"/>
        <v>1</v>
      </c>
      <c r="G18" s="22">
        <v>695000</v>
      </c>
      <c r="H18" s="22">
        <f t="shared" si="1"/>
        <v>695000</v>
      </c>
    </row>
    <row r="19" spans="1:8" ht="18" customHeight="1">
      <c r="A19" s="44"/>
      <c r="B19" s="44"/>
      <c r="C19" s="15" t="s">
        <v>0</v>
      </c>
      <c r="D19" s="15">
        <f>SUM(D14:D18)</f>
        <v>48</v>
      </c>
      <c r="E19" s="15">
        <f>SUM(E14:E18)</f>
        <v>33</v>
      </c>
      <c r="F19" s="16">
        <f t="shared" si="0"/>
        <v>0.6875</v>
      </c>
      <c r="G19" s="24">
        <f>SUM(G14:G18)</f>
        <v>115045000</v>
      </c>
      <c r="H19" s="24">
        <f>G19/D19</f>
        <v>2396770.8333333335</v>
      </c>
    </row>
    <row r="20" spans="1:8" ht="18" customHeight="1">
      <c r="A20" s="44" t="s">
        <v>75</v>
      </c>
      <c r="B20" s="44"/>
      <c r="C20" s="5" t="s">
        <v>19</v>
      </c>
      <c r="D20" s="8">
        <v>17</v>
      </c>
      <c r="E20" s="9">
        <v>11</v>
      </c>
      <c r="F20" s="10">
        <f t="shared" si="0"/>
        <v>0.6470588235294118</v>
      </c>
      <c r="G20" s="22">
        <v>8516000</v>
      </c>
      <c r="H20" s="22">
        <f t="shared" si="1"/>
        <v>500941.17647058825</v>
      </c>
    </row>
    <row r="21" spans="1:8" ht="18" customHeight="1">
      <c r="A21" s="44"/>
      <c r="B21" s="44"/>
      <c r="C21" s="5" t="s">
        <v>20</v>
      </c>
      <c r="D21" s="8">
        <v>13</v>
      </c>
      <c r="E21" s="9">
        <v>8</v>
      </c>
      <c r="F21" s="10">
        <f t="shared" si="0"/>
        <v>0.6153846153846154</v>
      </c>
      <c r="G21" s="22">
        <v>5058000</v>
      </c>
      <c r="H21" s="22">
        <f t="shared" si="1"/>
        <v>389076.92307692306</v>
      </c>
    </row>
    <row r="22" spans="1:8" ht="18" customHeight="1">
      <c r="A22" s="44"/>
      <c r="B22" s="44"/>
      <c r="C22" s="5" t="s">
        <v>21</v>
      </c>
      <c r="D22" s="8">
        <v>18</v>
      </c>
      <c r="E22" s="9">
        <v>9</v>
      </c>
      <c r="F22" s="10">
        <f t="shared" si="0"/>
        <v>0.5</v>
      </c>
      <c r="G22" s="22">
        <v>6292000</v>
      </c>
      <c r="H22" s="22">
        <f t="shared" si="1"/>
        <v>349555.55555555556</v>
      </c>
    </row>
    <row r="23" spans="1:8" ht="18" customHeight="1">
      <c r="A23" s="44"/>
      <c r="B23" s="44"/>
      <c r="C23" s="5" t="s">
        <v>22</v>
      </c>
      <c r="D23" s="8">
        <v>13</v>
      </c>
      <c r="E23" s="9">
        <v>7</v>
      </c>
      <c r="F23" s="10">
        <f t="shared" si="0"/>
        <v>0.5384615384615384</v>
      </c>
      <c r="G23" s="22">
        <v>3982000</v>
      </c>
      <c r="H23" s="22">
        <f t="shared" si="1"/>
        <v>306307.6923076923</v>
      </c>
    </row>
    <row r="24" spans="1:8" ht="18" customHeight="1">
      <c r="A24" s="44"/>
      <c r="B24" s="44"/>
      <c r="C24" s="5" t="s">
        <v>23</v>
      </c>
      <c r="D24" s="8">
        <v>20</v>
      </c>
      <c r="E24" s="9">
        <v>12</v>
      </c>
      <c r="F24" s="10">
        <f t="shared" si="0"/>
        <v>0.6</v>
      </c>
      <c r="G24" s="22">
        <v>6955000</v>
      </c>
      <c r="H24" s="22">
        <f t="shared" si="1"/>
        <v>347750</v>
      </c>
    </row>
    <row r="25" spans="1:8" ht="18" customHeight="1">
      <c r="A25" s="44"/>
      <c r="B25" s="44"/>
      <c r="C25" s="5" t="s">
        <v>24</v>
      </c>
      <c r="D25" s="8">
        <v>21</v>
      </c>
      <c r="E25" s="9">
        <v>15</v>
      </c>
      <c r="F25" s="10">
        <f t="shared" si="0"/>
        <v>0.7142857142857143</v>
      </c>
      <c r="G25" s="22">
        <v>10262950</v>
      </c>
      <c r="H25" s="22">
        <f t="shared" si="1"/>
        <v>488711.90476190473</v>
      </c>
    </row>
    <row r="26" spans="1:8" ht="18" customHeight="1">
      <c r="A26" s="44"/>
      <c r="B26" s="44"/>
      <c r="C26" s="5" t="s">
        <v>25</v>
      </c>
      <c r="D26" s="8">
        <v>9</v>
      </c>
      <c r="E26" s="9">
        <v>2</v>
      </c>
      <c r="F26" s="10">
        <f t="shared" si="0"/>
        <v>0.2222222222222222</v>
      </c>
      <c r="G26" s="22">
        <v>1016000</v>
      </c>
      <c r="H26" s="22">
        <f t="shared" si="1"/>
        <v>112888.88888888889</v>
      </c>
    </row>
    <row r="27" spans="1:8" ht="18" customHeight="1">
      <c r="A27" s="44"/>
      <c r="B27" s="44"/>
      <c r="C27" s="5" t="s">
        <v>26</v>
      </c>
      <c r="D27" s="8">
        <v>11</v>
      </c>
      <c r="E27" s="9">
        <v>7</v>
      </c>
      <c r="F27" s="10">
        <f t="shared" si="0"/>
        <v>0.6363636363636364</v>
      </c>
      <c r="G27" s="22">
        <v>5251975</v>
      </c>
      <c r="H27" s="22">
        <f t="shared" si="1"/>
        <v>477452.2727272727</v>
      </c>
    </row>
    <row r="28" spans="1:8" ht="18" customHeight="1">
      <c r="A28" s="44"/>
      <c r="B28" s="44"/>
      <c r="C28" s="5" t="s">
        <v>27</v>
      </c>
      <c r="D28" s="8">
        <v>5</v>
      </c>
      <c r="E28" s="9">
        <v>0</v>
      </c>
      <c r="F28" s="10">
        <f t="shared" si="0"/>
        <v>0</v>
      </c>
      <c r="G28" s="22">
        <v>0</v>
      </c>
      <c r="H28" s="22">
        <f t="shared" si="1"/>
        <v>0</v>
      </c>
    </row>
    <row r="29" spans="1:8" ht="18" customHeight="1">
      <c r="A29" s="44"/>
      <c r="B29" s="44"/>
      <c r="C29" s="6" t="s">
        <v>84</v>
      </c>
      <c r="D29" s="8">
        <v>4</v>
      </c>
      <c r="E29" s="9">
        <v>3</v>
      </c>
      <c r="F29" s="10">
        <f t="shared" si="0"/>
        <v>0.75</v>
      </c>
      <c r="G29" s="22">
        <v>2751000</v>
      </c>
      <c r="H29" s="22">
        <f t="shared" si="1"/>
        <v>687750</v>
      </c>
    </row>
    <row r="30" spans="1:8" ht="18" customHeight="1">
      <c r="A30" s="44"/>
      <c r="B30" s="44"/>
      <c r="C30" s="6" t="s">
        <v>28</v>
      </c>
      <c r="D30" s="8">
        <v>1</v>
      </c>
      <c r="E30" s="9">
        <v>0</v>
      </c>
      <c r="F30" s="10">
        <f t="shared" si="0"/>
        <v>0</v>
      </c>
      <c r="G30" s="22">
        <v>0</v>
      </c>
      <c r="H30" s="22">
        <f t="shared" si="1"/>
        <v>0</v>
      </c>
    </row>
    <row r="31" spans="1:8" ht="18" customHeight="1">
      <c r="A31" s="44"/>
      <c r="B31" s="44"/>
      <c r="C31" s="15" t="s">
        <v>0</v>
      </c>
      <c r="D31" s="15">
        <f>SUM(D20:D30)</f>
        <v>132</v>
      </c>
      <c r="E31" s="15">
        <f>SUM(E20:E30)</f>
        <v>74</v>
      </c>
      <c r="F31" s="16">
        <f t="shared" si="0"/>
        <v>0.5606060606060606</v>
      </c>
      <c r="G31" s="24">
        <f>SUM(G20:G30)</f>
        <v>50084925</v>
      </c>
      <c r="H31" s="24">
        <f>G31/D31</f>
        <v>379431.25</v>
      </c>
    </row>
    <row r="32" spans="1:8" ht="18" customHeight="1">
      <c r="A32" s="44" t="s">
        <v>8</v>
      </c>
      <c r="B32" s="44"/>
      <c r="C32" s="5" t="s">
        <v>29</v>
      </c>
      <c r="D32" s="8">
        <v>33</v>
      </c>
      <c r="E32" s="9">
        <v>25</v>
      </c>
      <c r="F32" s="10">
        <f t="shared" si="0"/>
        <v>0.7575757575757576</v>
      </c>
      <c r="G32" s="22">
        <v>19585000</v>
      </c>
      <c r="H32" s="22">
        <f t="shared" si="1"/>
        <v>593484.8484848485</v>
      </c>
    </row>
    <row r="33" spans="1:8" ht="18" customHeight="1">
      <c r="A33" s="44"/>
      <c r="B33" s="44"/>
      <c r="C33" s="5" t="s">
        <v>30</v>
      </c>
      <c r="D33" s="8">
        <v>3</v>
      </c>
      <c r="E33" s="9">
        <v>3</v>
      </c>
      <c r="F33" s="10">
        <f t="shared" si="0"/>
        <v>1</v>
      </c>
      <c r="G33" s="22">
        <v>1990000</v>
      </c>
      <c r="H33" s="22">
        <f t="shared" si="1"/>
        <v>663333.3333333334</v>
      </c>
    </row>
    <row r="34" spans="1:8" ht="18" customHeight="1">
      <c r="A34" s="57"/>
      <c r="B34" s="57"/>
      <c r="C34" s="20" t="s">
        <v>0</v>
      </c>
      <c r="D34" s="20">
        <f>SUM(D32:D33)</f>
        <v>36</v>
      </c>
      <c r="E34" s="20">
        <f>SUM(E32:E33)</f>
        <v>28</v>
      </c>
      <c r="F34" s="21">
        <f t="shared" si="0"/>
        <v>0.7777777777777778</v>
      </c>
      <c r="G34" s="24">
        <f>SUM(G32:G33)</f>
        <v>21575000</v>
      </c>
      <c r="H34" s="24">
        <f>G34/D34</f>
        <v>599305.5555555555</v>
      </c>
    </row>
    <row r="35" spans="1:8" ht="18" customHeight="1">
      <c r="A35" s="50" t="s">
        <v>71</v>
      </c>
      <c r="B35" s="51"/>
      <c r="C35" s="5" t="s">
        <v>31</v>
      </c>
      <c r="D35" s="8">
        <v>19</v>
      </c>
      <c r="E35" s="9">
        <v>9</v>
      </c>
      <c r="F35" s="10">
        <f t="shared" si="0"/>
        <v>0.47368421052631576</v>
      </c>
      <c r="G35" s="22">
        <v>5865000</v>
      </c>
      <c r="H35" s="22">
        <f t="shared" si="1"/>
        <v>308684.2105263158</v>
      </c>
    </row>
    <row r="36" spans="1:8" ht="18" customHeight="1">
      <c r="A36" s="52"/>
      <c r="B36" s="53"/>
      <c r="C36" s="5" t="s">
        <v>32</v>
      </c>
      <c r="D36" s="8">
        <v>11</v>
      </c>
      <c r="E36" s="9">
        <v>5</v>
      </c>
      <c r="F36" s="10">
        <f t="shared" si="0"/>
        <v>0.45454545454545453</v>
      </c>
      <c r="G36" s="22">
        <v>3039000</v>
      </c>
      <c r="H36" s="22">
        <f t="shared" si="1"/>
        <v>276272.7272727273</v>
      </c>
    </row>
    <row r="37" spans="1:8" ht="18" customHeight="1">
      <c r="A37" s="52"/>
      <c r="B37" s="53"/>
      <c r="C37" s="5" t="s">
        <v>33</v>
      </c>
      <c r="D37" s="8">
        <v>22</v>
      </c>
      <c r="E37" s="9">
        <v>18</v>
      </c>
      <c r="F37" s="10">
        <f t="shared" si="0"/>
        <v>0.8181818181818182</v>
      </c>
      <c r="G37" s="22">
        <v>17555000</v>
      </c>
      <c r="H37" s="22">
        <f t="shared" si="1"/>
        <v>797954.5454545454</v>
      </c>
    </row>
    <row r="38" spans="1:8" ht="18" customHeight="1">
      <c r="A38" s="52"/>
      <c r="B38" s="53"/>
      <c r="C38" s="5" t="s">
        <v>34</v>
      </c>
      <c r="D38" s="8">
        <v>14</v>
      </c>
      <c r="E38" s="9">
        <v>5</v>
      </c>
      <c r="F38" s="10">
        <f t="shared" si="0"/>
        <v>0.35714285714285715</v>
      </c>
      <c r="G38" s="22">
        <v>2491000</v>
      </c>
      <c r="H38" s="22">
        <f t="shared" si="1"/>
        <v>177928.57142857142</v>
      </c>
    </row>
    <row r="39" spans="1:8" ht="18" customHeight="1">
      <c r="A39" s="52"/>
      <c r="B39" s="53"/>
      <c r="C39" s="5" t="s">
        <v>35</v>
      </c>
      <c r="D39" s="8">
        <v>23</v>
      </c>
      <c r="E39" s="9">
        <v>14</v>
      </c>
      <c r="F39" s="10">
        <f t="shared" si="0"/>
        <v>0.6086956521739131</v>
      </c>
      <c r="G39" s="22">
        <v>10058000</v>
      </c>
      <c r="H39" s="22">
        <f t="shared" si="1"/>
        <v>437304.347826087</v>
      </c>
    </row>
    <row r="40" spans="1:8" ht="18" customHeight="1">
      <c r="A40" s="52"/>
      <c r="B40" s="53"/>
      <c r="C40" s="5" t="s">
        <v>36</v>
      </c>
      <c r="D40" s="8">
        <v>25</v>
      </c>
      <c r="E40" s="9">
        <v>12</v>
      </c>
      <c r="F40" s="10">
        <f t="shared" si="0"/>
        <v>0.48</v>
      </c>
      <c r="G40" s="22">
        <v>6624000</v>
      </c>
      <c r="H40" s="22">
        <f t="shared" si="1"/>
        <v>264960</v>
      </c>
    </row>
    <row r="41" spans="1:8" ht="18" customHeight="1">
      <c r="A41" s="52"/>
      <c r="B41" s="53"/>
      <c r="C41" s="5" t="s">
        <v>37</v>
      </c>
      <c r="D41" s="8">
        <v>15</v>
      </c>
      <c r="E41" s="9">
        <v>6</v>
      </c>
      <c r="F41" s="10">
        <f t="shared" si="0"/>
        <v>0.4</v>
      </c>
      <c r="G41" s="22">
        <v>4844000</v>
      </c>
      <c r="H41" s="22">
        <f t="shared" si="1"/>
        <v>322933.3333333333</v>
      </c>
    </row>
    <row r="42" spans="1:8" ht="18" customHeight="1">
      <c r="A42" s="52"/>
      <c r="B42" s="53"/>
      <c r="C42" s="5" t="s">
        <v>38</v>
      </c>
      <c r="D42" s="8">
        <v>10</v>
      </c>
      <c r="E42" s="9">
        <v>6</v>
      </c>
      <c r="F42" s="10">
        <f t="shared" si="0"/>
        <v>0.6</v>
      </c>
      <c r="G42" s="22">
        <v>4331000</v>
      </c>
      <c r="H42" s="22">
        <f t="shared" si="1"/>
        <v>433100</v>
      </c>
    </row>
    <row r="43" spans="1:8" ht="18" customHeight="1">
      <c r="A43" s="52"/>
      <c r="B43" s="53"/>
      <c r="C43" s="5" t="s">
        <v>39</v>
      </c>
      <c r="D43" s="8">
        <v>6</v>
      </c>
      <c r="E43" s="9">
        <v>6</v>
      </c>
      <c r="F43" s="10">
        <f t="shared" si="0"/>
        <v>1</v>
      </c>
      <c r="G43" s="22">
        <v>5783000</v>
      </c>
      <c r="H43" s="22">
        <f t="shared" si="1"/>
        <v>963833.3333333334</v>
      </c>
    </row>
    <row r="44" spans="1:8" ht="18" customHeight="1">
      <c r="A44" s="52"/>
      <c r="B44" s="53"/>
      <c r="C44" s="5" t="s">
        <v>40</v>
      </c>
      <c r="D44" s="8">
        <v>2</v>
      </c>
      <c r="E44" s="9">
        <v>1</v>
      </c>
      <c r="F44" s="10">
        <f t="shared" si="0"/>
        <v>0.5</v>
      </c>
      <c r="G44" s="22">
        <v>5000000</v>
      </c>
      <c r="H44" s="22">
        <f t="shared" si="1"/>
        <v>2500000</v>
      </c>
    </row>
    <row r="45" spans="1:8" ht="18" customHeight="1">
      <c r="A45" s="52"/>
      <c r="B45" s="53"/>
      <c r="C45" s="5" t="s">
        <v>101</v>
      </c>
      <c r="D45" s="8">
        <v>0</v>
      </c>
      <c r="E45" s="9">
        <v>0</v>
      </c>
      <c r="F45" s="10" t="s">
        <v>74</v>
      </c>
      <c r="G45" s="22">
        <v>0</v>
      </c>
      <c r="H45" s="23" t="s">
        <v>74</v>
      </c>
    </row>
    <row r="46" spans="1:8" ht="18" customHeight="1">
      <c r="A46" s="54"/>
      <c r="B46" s="55"/>
      <c r="C46" s="15" t="s">
        <v>0</v>
      </c>
      <c r="D46" s="15">
        <f>SUM(D35:D45)</f>
        <v>147</v>
      </c>
      <c r="E46" s="15">
        <f>SUM(E35:E45)</f>
        <v>82</v>
      </c>
      <c r="F46" s="16">
        <f t="shared" si="0"/>
        <v>0.5578231292517006</v>
      </c>
      <c r="G46" s="24">
        <f>SUM(G35:G45)</f>
        <v>65590000</v>
      </c>
      <c r="H46" s="24">
        <f>G46/D46</f>
        <v>446190.4761904762</v>
      </c>
    </row>
    <row r="47" spans="1:8" ht="18" customHeight="1">
      <c r="A47" s="58" t="s">
        <v>76</v>
      </c>
      <c r="B47" s="59"/>
      <c r="C47" s="5" t="s">
        <v>41</v>
      </c>
      <c r="D47" s="8">
        <v>33</v>
      </c>
      <c r="E47" s="9">
        <v>12</v>
      </c>
      <c r="F47" s="10">
        <f t="shared" si="0"/>
        <v>0.36363636363636365</v>
      </c>
      <c r="G47" s="22">
        <v>12590000</v>
      </c>
      <c r="H47" s="22">
        <f t="shared" si="1"/>
        <v>381515.1515151515</v>
      </c>
    </row>
    <row r="48" spans="1:8" ht="18" customHeight="1">
      <c r="A48" s="60"/>
      <c r="B48" s="61"/>
      <c r="C48" s="5" t="s">
        <v>42</v>
      </c>
      <c r="D48" s="8">
        <v>6</v>
      </c>
      <c r="E48" s="9">
        <v>1</v>
      </c>
      <c r="F48" s="10">
        <f t="shared" si="0"/>
        <v>0.16666666666666666</v>
      </c>
      <c r="G48" s="22">
        <v>755000</v>
      </c>
      <c r="H48" s="22">
        <f t="shared" si="1"/>
        <v>125833.33333333333</v>
      </c>
    </row>
    <row r="49" spans="1:8" ht="18" customHeight="1">
      <c r="A49" s="60"/>
      <c r="B49" s="61"/>
      <c r="C49" s="5" t="s">
        <v>43</v>
      </c>
      <c r="D49" s="8">
        <v>15</v>
      </c>
      <c r="E49" s="9">
        <v>4</v>
      </c>
      <c r="F49" s="10">
        <f t="shared" si="0"/>
        <v>0.26666666666666666</v>
      </c>
      <c r="G49" s="22">
        <v>1987000</v>
      </c>
      <c r="H49" s="22">
        <f t="shared" si="1"/>
        <v>132466.66666666666</v>
      </c>
    </row>
    <row r="50" spans="1:8" ht="18" customHeight="1">
      <c r="A50" s="60"/>
      <c r="B50" s="61"/>
      <c r="C50" s="5" t="s">
        <v>44</v>
      </c>
      <c r="D50" s="8">
        <v>10</v>
      </c>
      <c r="E50" s="9">
        <v>5</v>
      </c>
      <c r="F50" s="10">
        <f t="shared" si="0"/>
        <v>0.5</v>
      </c>
      <c r="G50" s="22">
        <v>1782849</v>
      </c>
      <c r="H50" s="22">
        <f t="shared" si="1"/>
        <v>178284.9</v>
      </c>
    </row>
    <row r="51" spans="1:8" ht="18" customHeight="1">
      <c r="A51" s="60"/>
      <c r="B51" s="61"/>
      <c r="C51" s="5" t="s">
        <v>45</v>
      </c>
      <c r="D51" s="8">
        <v>9</v>
      </c>
      <c r="E51" s="9">
        <v>2</v>
      </c>
      <c r="F51" s="10">
        <f t="shared" si="0"/>
        <v>0.2222222222222222</v>
      </c>
      <c r="G51" s="22">
        <v>185698</v>
      </c>
      <c r="H51" s="22">
        <f t="shared" si="1"/>
        <v>20633.11111111111</v>
      </c>
    </row>
    <row r="52" spans="1:8" ht="18" customHeight="1">
      <c r="A52" s="60"/>
      <c r="B52" s="61"/>
      <c r="C52" s="5" t="s">
        <v>46</v>
      </c>
      <c r="D52" s="8">
        <v>6</v>
      </c>
      <c r="E52" s="9">
        <v>0</v>
      </c>
      <c r="F52" s="10">
        <f t="shared" si="0"/>
        <v>0</v>
      </c>
      <c r="G52" s="22">
        <v>0</v>
      </c>
      <c r="H52" s="22">
        <f t="shared" si="1"/>
        <v>0</v>
      </c>
    </row>
    <row r="53" spans="1:8" ht="18" customHeight="1">
      <c r="A53" s="60"/>
      <c r="B53" s="61"/>
      <c r="C53" s="5" t="s">
        <v>47</v>
      </c>
      <c r="D53" s="8">
        <v>4</v>
      </c>
      <c r="E53" s="9">
        <v>2</v>
      </c>
      <c r="F53" s="10">
        <f t="shared" si="0"/>
        <v>0.5</v>
      </c>
      <c r="G53" s="22">
        <v>1347000</v>
      </c>
      <c r="H53" s="22">
        <f t="shared" si="1"/>
        <v>336750</v>
      </c>
    </row>
    <row r="54" spans="1:8" ht="18" customHeight="1">
      <c r="A54" s="60"/>
      <c r="B54" s="61"/>
      <c r="C54" s="5" t="s">
        <v>82</v>
      </c>
      <c r="D54" s="8">
        <v>9</v>
      </c>
      <c r="E54" s="9">
        <v>3</v>
      </c>
      <c r="F54" s="10">
        <f t="shared" si="0"/>
        <v>0.3333333333333333</v>
      </c>
      <c r="G54" s="22">
        <v>1200000</v>
      </c>
      <c r="H54" s="22">
        <f t="shared" si="1"/>
        <v>133333.33333333334</v>
      </c>
    </row>
    <row r="55" spans="1:8" ht="18" customHeight="1">
      <c r="A55" s="60"/>
      <c r="B55" s="61"/>
      <c r="C55" s="5" t="s">
        <v>48</v>
      </c>
      <c r="D55" s="8">
        <v>12</v>
      </c>
      <c r="E55" s="9">
        <v>0</v>
      </c>
      <c r="F55" s="10">
        <f t="shared" si="0"/>
        <v>0</v>
      </c>
      <c r="G55" s="22">
        <v>0</v>
      </c>
      <c r="H55" s="22">
        <f t="shared" si="1"/>
        <v>0</v>
      </c>
    </row>
    <row r="56" spans="1:8" ht="18" customHeight="1">
      <c r="A56" s="62"/>
      <c r="B56" s="63"/>
      <c r="C56" s="17" t="s">
        <v>0</v>
      </c>
      <c r="D56" s="18">
        <f>SUM(D47:D55)</f>
        <v>104</v>
      </c>
      <c r="E56" s="15">
        <f>SUM(E47:E55)</f>
        <v>29</v>
      </c>
      <c r="F56" s="16">
        <f t="shared" si="0"/>
        <v>0.27884615384615385</v>
      </c>
      <c r="G56" s="24">
        <f>SUM(G47:G55)</f>
        <v>19847547</v>
      </c>
      <c r="H56" s="24">
        <f>G56/D56</f>
        <v>190841.79807692306</v>
      </c>
    </row>
    <row r="57" spans="1:8" ht="18" customHeight="1">
      <c r="A57" s="50" t="s">
        <v>77</v>
      </c>
      <c r="B57" s="51"/>
      <c r="C57" s="5" t="s">
        <v>49</v>
      </c>
      <c r="D57" s="8">
        <v>21</v>
      </c>
      <c r="E57" s="9">
        <v>15</v>
      </c>
      <c r="F57" s="10">
        <f t="shared" si="0"/>
        <v>0.7142857142857143</v>
      </c>
      <c r="G57" s="22">
        <v>13970000</v>
      </c>
      <c r="H57" s="22">
        <f t="shared" si="1"/>
        <v>665238.0952380953</v>
      </c>
    </row>
    <row r="58" spans="1:8" ht="18" customHeight="1">
      <c r="A58" s="52"/>
      <c r="B58" s="53"/>
      <c r="C58" s="5" t="s">
        <v>50</v>
      </c>
      <c r="D58" s="8">
        <v>14</v>
      </c>
      <c r="E58" s="9">
        <v>10</v>
      </c>
      <c r="F58" s="10">
        <f t="shared" si="0"/>
        <v>0.7142857142857143</v>
      </c>
      <c r="G58" s="22">
        <v>7814000</v>
      </c>
      <c r="H58" s="22">
        <f t="shared" si="1"/>
        <v>558142.8571428572</v>
      </c>
    </row>
    <row r="59" spans="1:8" ht="18" customHeight="1">
      <c r="A59" s="52"/>
      <c r="B59" s="53"/>
      <c r="C59" s="5" t="s">
        <v>51</v>
      </c>
      <c r="D59" s="8">
        <v>13</v>
      </c>
      <c r="E59" s="9">
        <v>9</v>
      </c>
      <c r="F59" s="10">
        <f t="shared" si="0"/>
        <v>0.6923076923076923</v>
      </c>
      <c r="G59" s="22">
        <v>21386500</v>
      </c>
      <c r="H59" s="22">
        <f t="shared" si="1"/>
        <v>1645115.3846153845</v>
      </c>
    </row>
    <row r="60" spans="1:8" ht="18" customHeight="1">
      <c r="A60" s="52"/>
      <c r="B60" s="53"/>
      <c r="C60" s="5" t="s">
        <v>66</v>
      </c>
      <c r="D60" s="8">
        <v>0</v>
      </c>
      <c r="E60" s="9">
        <v>0</v>
      </c>
      <c r="F60" s="10" t="s">
        <v>74</v>
      </c>
      <c r="G60" s="22">
        <v>0</v>
      </c>
      <c r="H60" s="23" t="s">
        <v>74</v>
      </c>
    </row>
    <row r="61" spans="1:8" ht="18" customHeight="1">
      <c r="A61" s="52"/>
      <c r="B61" s="53"/>
      <c r="C61" s="5" t="s">
        <v>67</v>
      </c>
      <c r="D61" s="9">
        <v>0</v>
      </c>
      <c r="E61" s="9">
        <v>0</v>
      </c>
      <c r="F61" s="10" t="s">
        <v>74</v>
      </c>
      <c r="G61" s="22">
        <v>0</v>
      </c>
      <c r="H61" s="23" t="s">
        <v>74</v>
      </c>
    </row>
    <row r="62" spans="1:8" ht="18" customHeight="1">
      <c r="A62" s="54"/>
      <c r="B62" s="55"/>
      <c r="C62" s="15" t="s">
        <v>0</v>
      </c>
      <c r="D62" s="15">
        <f>SUM(D57:D61)</f>
        <v>48</v>
      </c>
      <c r="E62" s="15">
        <f>SUM(E57:E61)</f>
        <v>34</v>
      </c>
      <c r="F62" s="16">
        <f t="shared" si="0"/>
        <v>0.7083333333333334</v>
      </c>
      <c r="G62" s="24">
        <f>SUM(G57:G61)</f>
        <v>43170500</v>
      </c>
      <c r="H62" s="24">
        <f>G62/D62</f>
        <v>899385.4166666666</v>
      </c>
    </row>
    <row r="63" spans="1:8" ht="18" customHeight="1">
      <c r="A63" s="56" t="s">
        <v>78</v>
      </c>
      <c r="B63" s="44"/>
      <c r="C63" s="5" t="s">
        <v>52</v>
      </c>
      <c r="D63" s="8">
        <v>13</v>
      </c>
      <c r="E63" s="9">
        <v>3</v>
      </c>
      <c r="F63" s="10">
        <f t="shared" si="0"/>
        <v>0.23076923076923078</v>
      </c>
      <c r="G63" s="22">
        <v>1137000</v>
      </c>
      <c r="H63" s="22">
        <f t="shared" si="1"/>
        <v>87461.53846153847</v>
      </c>
    </row>
    <row r="64" spans="1:8" ht="18" customHeight="1">
      <c r="A64" s="44"/>
      <c r="B64" s="44"/>
      <c r="C64" s="5" t="s">
        <v>53</v>
      </c>
      <c r="D64" s="8">
        <v>5</v>
      </c>
      <c r="E64" s="9">
        <v>5</v>
      </c>
      <c r="F64" s="10">
        <f t="shared" si="0"/>
        <v>1</v>
      </c>
      <c r="G64" s="22">
        <v>2319000</v>
      </c>
      <c r="H64" s="22">
        <f t="shared" si="1"/>
        <v>463800</v>
      </c>
    </row>
    <row r="65" spans="1:8" ht="18" customHeight="1">
      <c r="A65" s="44"/>
      <c r="B65" s="44"/>
      <c r="C65" s="5" t="s">
        <v>54</v>
      </c>
      <c r="D65" s="8">
        <v>5</v>
      </c>
      <c r="E65" s="9">
        <v>3</v>
      </c>
      <c r="F65" s="10">
        <f t="shared" si="0"/>
        <v>0.6</v>
      </c>
      <c r="G65" s="22">
        <v>1194000</v>
      </c>
      <c r="H65" s="22">
        <f t="shared" si="1"/>
        <v>238800</v>
      </c>
    </row>
    <row r="66" spans="1:8" ht="18" customHeight="1">
      <c r="A66" s="57"/>
      <c r="B66" s="57"/>
      <c r="C66" s="20" t="s">
        <v>0</v>
      </c>
      <c r="D66" s="20">
        <f>SUM(D63:D65)</f>
        <v>23</v>
      </c>
      <c r="E66" s="20">
        <f>SUM(E63:E65)</f>
        <v>11</v>
      </c>
      <c r="F66" s="21">
        <f t="shared" si="0"/>
        <v>0.4782608695652174</v>
      </c>
      <c r="G66" s="24">
        <f>SUM(G63:G65)</f>
        <v>4650000</v>
      </c>
      <c r="H66" s="24">
        <f>G66/D66</f>
        <v>202173.91304347827</v>
      </c>
    </row>
    <row r="67" spans="1:8" ht="18" customHeight="1">
      <c r="A67" s="56" t="s">
        <v>79</v>
      </c>
      <c r="B67" s="56"/>
      <c r="C67" s="5" t="s">
        <v>55</v>
      </c>
      <c r="D67" s="8">
        <v>17</v>
      </c>
      <c r="E67" s="9">
        <v>9</v>
      </c>
      <c r="F67" s="10">
        <f t="shared" si="0"/>
        <v>0.5294117647058824</v>
      </c>
      <c r="G67" s="22">
        <v>5383000</v>
      </c>
      <c r="H67" s="22">
        <f t="shared" si="1"/>
        <v>316647.0588235294</v>
      </c>
    </row>
    <row r="68" spans="1:8" ht="18" customHeight="1">
      <c r="A68" s="56"/>
      <c r="B68" s="56"/>
      <c r="C68" s="5" t="s">
        <v>56</v>
      </c>
      <c r="D68" s="8">
        <v>3</v>
      </c>
      <c r="E68" s="9">
        <v>1</v>
      </c>
      <c r="F68" s="10">
        <f>E68/D68</f>
        <v>0.3333333333333333</v>
      </c>
      <c r="G68" s="22">
        <v>473000</v>
      </c>
      <c r="H68" s="22">
        <f>G68/D68</f>
        <v>157666.66666666666</v>
      </c>
    </row>
    <row r="69" spans="1:8" ht="18" customHeight="1">
      <c r="A69" s="56"/>
      <c r="B69" s="56"/>
      <c r="C69" s="5" t="s">
        <v>57</v>
      </c>
      <c r="D69" s="8">
        <v>1</v>
      </c>
      <c r="E69" s="9">
        <v>2</v>
      </c>
      <c r="F69" s="10">
        <f>E69/D69</f>
        <v>2</v>
      </c>
      <c r="G69" s="22">
        <v>1110000</v>
      </c>
      <c r="H69" s="22">
        <f>G69/D69</f>
        <v>1110000</v>
      </c>
    </row>
    <row r="70" spans="1:8" ht="18" customHeight="1">
      <c r="A70" s="56"/>
      <c r="B70" s="56"/>
      <c r="C70" s="5" t="s">
        <v>58</v>
      </c>
      <c r="D70" s="8">
        <v>5</v>
      </c>
      <c r="E70" s="9">
        <v>4</v>
      </c>
      <c r="F70" s="10">
        <f>E70/D70</f>
        <v>0.8</v>
      </c>
      <c r="G70" s="22">
        <v>2702000</v>
      </c>
      <c r="H70" s="22">
        <f>G70/D70</f>
        <v>540400</v>
      </c>
    </row>
    <row r="71" spans="1:8" ht="18" customHeight="1">
      <c r="A71" s="56"/>
      <c r="B71" s="56"/>
      <c r="C71" s="5" t="s">
        <v>70</v>
      </c>
      <c r="D71" s="11">
        <v>0</v>
      </c>
      <c r="E71" s="9">
        <v>0</v>
      </c>
      <c r="F71" s="10" t="s">
        <v>74</v>
      </c>
      <c r="G71" s="22">
        <v>0</v>
      </c>
      <c r="H71" s="23" t="s">
        <v>74</v>
      </c>
    </row>
    <row r="72" spans="1:8" ht="18" customHeight="1">
      <c r="A72" s="56"/>
      <c r="B72" s="56"/>
      <c r="C72" s="15" t="s">
        <v>0</v>
      </c>
      <c r="D72" s="15">
        <f>SUM(D67:D71)</f>
        <v>26</v>
      </c>
      <c r="E72" s="15">
        <f>SUM(E67:E71)</f>
        <v>16</v>
      </c>
      <c r="F72" s="16">
        <f>E72/D72</f>
        <v>0.6153846153846154</v>
      </c>
      <c r="G72" s="24">
        <f>SUM(G67:G71)</f>
        <v>9668000</v>
      </c>
      <c r="H72" s="24">
        <f>G72/D72</f>
        <v>371846.1538461539</v>
      </c>
    </row>
    <row r="73" spans="1:8" ht="18" customHeight="1">
      <c r="A73" s="56" t="s">
        <v>80</v>
      </c>
      <c r="B73" s="44"/>
      <c r="C73" s="6" t="s">
        <v>59</v>
      </c>
      <c r="D73" s="8">
        <v>34</v>
      </c>
      <c r="E73" s="11">
        <v>19</v>
      </c>
      <c r="F73" s="10">
        <f>E73/D73</f>
        <v>0.5588235294117647</v>
      </c>
      <c r="G73" s="22">
        <v>13268600</v>
      </c>
      <c r="H73" s="22">
        <f>G73/D73</f>
        <v>390252.9411764706</v>
      </c>
    </row>
    <row r="74" spans="1:8" ht="18" customHeight="1">
      <c r="A74" s="44"/>
      <c r="B74" s="44"/>
      <c r="C74" s="6" t="s">
        <v>60</v>
      </c>
      <c r="D74" s="8">
        <v>4</v>
      </c>
      <c r="E74" s="11">
        <v>2</v>
      </c>
      <c r="F74" s="10">
        <f>E74/D74</f>
        <v>0.5</v>
      </c>
      <c r="G74" s="22">
        <v>1568000</v>
      </c>
      <c r="H74" s="22">
        <f>G74/D74</f>
        <v>392000</v>
      </c>
    </row>
    <row r="75" spans="1:8" ht="18" customHeight="1">
      <c r="A75" s="44"/>
      <c r="B75" s="44"/>
      <c r="C75" s="6" t="s">
        <v>85</v>
      </c>
      <c r="D75" s="8">
        <v>0</v>
      </c>
      <c r="E75" s="11">
        <v>0</v>
      </c>
      <c r="F75" s="10" t="s">
        <v>74</v>
      </c>
      <c r="G75" s="22">
        <v>0</v>
      </c>
      <c r="H75" s="23" t="s">
        <v>74</v>
      </c>
    </row>
    <row r="76" spans="1:8" ht="18" customHeight="1">
      <c r="A76" s="44"/>
      <c r="B76" s="44"/>
      <c r="C76" s="6" t="s">
        <v>61</v>
      </c>
      <c r="D76" s="8">
        <v>0</v>
      </c>
      <c r="E76" s="11">
        <v>1</v>
      </c>
      <c r="F76" s="10" t="s">
        <v>74</v>
      </c>
      <c r="G76" s="22">
        <v>400000</v>
      </c>
      <c r="H76" s="23" t="s">
        <v>74</v>
      </c>
    </row>
    <row r="77" spans="1:8" ht="18" customHeight="1">
      <c r="A77" s="44"/>
      <c r="B77" s="44"/>
      <c r="C77" s="6" t="s">
        <v>86</v>
      </c>
      <c r="D77" s="8">
        <v>0</v>
      </c>
      <c r="E77" s="11">
        <v>0</v>
      </c>
      <c r="F77" s="10" t="s">
        <v>74</v>
      </c>
      <c r="G77" s="22">
        <v>0</v>
      </c>
      <c r="H77" s="23" t="s">
        <v>74</v>
      </c>
    </row>
    <row r="78" spans="1:8" ht="18" customHeight="1">
      <c r="A78" s="44"/>
      <c r="B78" s="44"/>
      <c r="C78" s="6" t="s">
        <v>62</v>
      </c>
      <c r="D78" s="8">
        <v>0</v>
      </c>
      <c r="E78" s="11">
        <v>2</v>
      </c>
      <c r="F78" s="10" t="s">
        <v>74</v>
      </c>
      <c r="G78" s="22">
        <v>1594000</v>
      </c>
      <c r="H78" s="23" t="s">
        <v>74</v>
      </c>
    </row>
    <row r="79" spans="1:8" ht="18" customHeight="1">
      <c r="A79" s="44"/>
      <c r="B79" s="44"/>
      <c r="C79" s="6" t="s">
        <v>63</v>
      </c>
      <c r="D79" s="8">
        <v>1</v>
      </c>
      <c r="E79" s="11">
        <v>2</v>
      </c>
      <c r="F79" s="10">
        <f>E79/D79</f>
        <v>2</v>
      </c>
      <c r="G79" s="22">
        <v>1628000</v>
      </c>
      <c r="H79" s="23" t="s">
        <v>74</v>
      </c>
    </row>
    <row r="80" spans="1:8" ht="18" customHeight="1">
      <c r="A80" s="44"/>
      <c r="B80" s="44"/>
      <c r="C80" s="6" t="s">
        <v>87</v>
      </c>
      <c r="D80" s="8">
        <v>0</v>
      </c>
      <c r="E80" s="11">
        <v>0</v>
      </c>
      <c r="F80" s="10" t="s">
        <v>74</v>
      </c>
      <c r="G80" s="22">
        <v>0</v>
      </c>
      <c r="H80" s="23" t="s">
        <v>74</v>
      </c>
    </row>
    <row r="81" spans="1:8" ht="18" customHeight="1">
      <c r="A81" s="44"/>
      <c r="B81" s="44"/>
      <c r="C81" s="6" t="s">
        <v>88</v>
      </c>
      <c r="D81" s="8">
        <v>0</v>
      </c>
      <c r="E81" s="11">
        <v>0</v>
      </c>
      <c r="F81" s="10" t="s">
        <v>74</v>
      </c>
      <c r="G81" s="22">
        <v>0</v>
      </c>
      <c r="H81" s="23" t="s">
        <v>74</v>
      </c>
    </row>
    <row r="82" spans="1:10" ht="18" customHeight="1">
      <c r="A82" s="44"/>
      <c r="B82" s="44"/>
      <c r="C82" s="15" t="s">
        <v>0</v>
      </c>
      <c r="D82" s="15">
        <f>SUM(D73:D81)</f>
        <v>39</v>
      </c>
      <c r="E82" s="15">
        <f>SUM(E73:E81)</f>
        <v>26</v>
      </c>
      <c r="F82" s="16">
        <f>E82/D82</f>
        <v>0.6666666666666666</v>
      </c>
      <c r="G82" s="24">
        <f>SUM(G73:G81)</f>
        <v>18458600</v>
      </c>
      <c r="H82" s="24">
        <f>G82/D82</f>
        <v>473297.4358974359</v>
      </c>
      <c r="J82" s="2"/>
    </row>
    <row r="83" spans="1:10" ht="18" customHeight="1">
      <c r="A83" s="64" t="s">
        <v>68</v>
      </c>
      <c r="B83" s="64"/>
      <c r="C83" s="6" t="s">
        <v>81</v>
      </c>
      <c r="D83" s="11">
        <v>0</v>
      </c>
      <c r="E83" s="11">
        <v>1</v>
      </c>
      <c r="F83" s="10" t="s">
        <v>74</v>
      </c>
      <c r="G83" s="22">
        <v>664000</v>
      </c>
      <c r="H83" s="23" t="s">
        <v>74</v>
      </c>
      <c r="J83" s="2"/>
    </row>
    <row r="84" spans="1:10" ht="18" customHeight="1">
      <c r="A84" s="64"/>
      <c r="B84" s="64"/>
      <c r="C84" s="19" t="s">
        <v>0</v>
      </c>
      <c r="D84" s="15">
        <f>SUM(D83)</f>
        <v>0</v>
      </c>
      <c r="E84" s="15">
        <f>SUM(E83)</f>
        <v>1</v>
      </c>
      <c r="F84" s="16" t="s">
        <v>74</v>
      </c>
      <c r="G84" s="24">
        <f>SUM(G83)</f>
        <v>664000</v>
      </c>
      <c r="H84" s="25" t="s">
        <v>74</v>
      </c>
      <c r="J84" s="2"/>
    </row>
    <row r="85" spans="1:10" ht="24.75" customHeight="1">
      <c r="A85" s="49" t="s">
        <v>69</v>
      </c>
      <c r="B85" s="49"/>
      <c r="C85" s="49"/>
      <c r="D85" s="15">
        <f>SUM(D84,D82,D72,D66,D62,D56,D46,D34,D31,D19,D13)</f>
        <v>689</v>
      </c>
      <c r="E85" s="15">
        <f>SUM(E84,E82,E72,E66,E62,E56,E46,E34,E31,E19,E13)</f>
        <v>380</v>
      </c>
      <c r="F85" s="16">
        <f>E85/D85</f>
        <v>0.5515239477503628</v>
      </c>
      <c r="G85" s="26">
        <f>SUM(G84,G82,G72,G66,G62,G56,G46,G34,G31,G19,G13)</f>
        <v>379746572</v>
      </c>
      <c r="H85" s="24">
        <f>G85/D85</f>
        <v>551156.1277213353</v>
      </c>
      <c r="J85" s="2"/>
    </row>
    <row r="86" spans="1:8" ht="18" customHeight="1">
      <c r="A86" s="4" t="s">
        <v>89</v>
      </c>
      <c r="B86" s="27"/>
      <c r="C86" s="27"/>
      <c r="D86" s="28"/>
      <c r="E86" s="27"/>
      <c r="F86" s="12"/>
      <c r="G86" s="29"/>
      <c r="H86" s="29"/>
    </row>
    <row r="87" spans="1:8" s="4" customFormat="1" ht="18" customHeight="1">
      <c r="A87" s="1" t="s">
        <v>93</v>
      </c>
      <c r="B87" s="30"/>
      <c r="C87" s="30"/>
      <c r="D87" s="3"/>
      <c r="E87" s="31"/>
      <c r="F87" s="3"/>
      <c r="G87" s="29"/>
      <c r="H87" s="29"/>
    </row>
    <row r="88" spans="1:8" ht="18" customHeight="1">
      <c r="A88" s="1" t="s">
        <v>94</v>
      </c>
      <c r="C88" s="1"/>
      <c r="D88" s="32"/>
      <c r="E88" s="1"/>
      <c r="F88" s="32"/>
      <c r="G88" s="33"/>
      <c r="H88" s="29"/>
    </row>
    <row r="89" spans="1:8" s="4" customFormat="1" ht="18" customHeight="1">
      <c r="A89" s="1" t="s">
        <v>90</v>
      </c>
      <c r="B89" s="30"/>
      <c r="C89" s="30"/>
      <c r="D89" s="3"/>
      <c r="E89" s="31"/>
      <c r="F89" s="3"/>
      <c r="G89" s="29"/>
      <c r="H89" s="29"/>
    </row>
    <row r="90" spans="1:8" ht="18" customHeight="1">
      <c r="A90" s="1" t="s">
        <v>103</v>
      </c>
      <c r="C90" s="30"/>
      <c r="D90" s="30"/>
      <c r="E90" s="30"/>
      <c r="F90" s="35"/>
      <c r="G90" s="33"/>
      <c r="H90" s="33"/>
    </row>
    <row r="91" spans="1:8" s="4" customFormat="1" ht="18" customHeight="1">
      <c r="A91" s="1" t="s">
        <v>95</v>
      </c>
      <c r="B91" s="1"/>
      <c r="C91" s="30"/>
      <c r="D91" s="30"/>
      <c r="E91" s="3"/>
      <c r="F91" s="31"/>
      <c r="G91" s="29"/>
      <c r="H91" s="29"/>
    </row>
    <row r="92" spans="1:8" s="4" customFormat="1" ht="18" customHeight="1">
      <c r="A92" s="1" t="s">
        <v>91</v>
      </c>
      <c r="B92" s="1"/>
      <c r="C92" s="30"/>
      <c r="D92" s="30"/>
      <c r="E92" s="3"/>
      <c r="F92" s="31"/>
      <c r="G92" s="29"/>
      <c r="H92" s="29"/>
    </row>
    <row r="93" spans="1:8" ht="18" customHeight="1">
      <c r="A93" s="1" t="s">
        <v>92</v>
      </c>
      <c r="C93" s="1"/>
      <c r="D93" s="32"/>
      <c r="E93" s="1"/>
      <c r="F93" s="32"/>
      <c r="G93" s="33"/>
      <c r="H93" s="29"/>
    </row>
    <row r="94" spans="1:8" ht="18" customHeight="1">
      <c r="A94" s="1" t="s">
        <v>96</v>
      </c>
      <c r="C94" s="1"/>
      <c r="D94" s="1"/>
      <c r="E94" s="34"/>
      <c r="F94" s="32"/>
      <c r="G94" s="33"/>
      <c r="H94" s="29"/>
    </row>
    <row r="95" spans="1:8" ht="18" customHeight="1">
      <c r="A95" s="1" t="s">
        <v>97</v>
      </c>
      <c r="C95" s="1"/>
      <c r="D95" s="1"/>
      <c r="E95" s="34"/>
      <c r="F95" s="32"/>
      <c r="G95" s="33"/>
      <c r="H95" s="29"/>
    </row>
    <row r="96" spans="1:8" ht="18" customHeight="1">
      <c r="A96" s="1" t="s">
        <v>99</v>
      </c>
      <c r="C96" s="1"/>
      <c r="D96" s="1"/>
      <c r="E96" s="34"/>
      <c r="F96" s="32"/>
      <c r="G96" s="33"/>
      <c r="H96" s="29"/>
    </row>
    <row r="97" spans="1:8" ht="18" customHeight="1">
      <c r="A97" s="1" t="s">
        <v>100</v>
      </c>
      <c r="C97" s="1"/>
      <c r="D97" s="1"/>
      <c r="E97" s="34"/>
      <c r="F97" s="32"/>
      <c r="G97" s="33"/>
      <c r="H97" s="29"/>
    </row>
    <row r="98" spans="1:8" ht="18" customHeight="1">
      <c r="A98" s="1" t="s">
        <v>98</v>
      </c>
      <c r="C98" s="30"/>
      <c r="D98" s="1"/>
      <c r="E98" s="1"/>
      <c r="F98" s="30"/>
      <c r="G98" s="33"/>
      <c r="H98" s="29"/>
    </row>
    <row r="102" spans="6:7" ht="16.5">
      <c r="F102" s="7"/>
      <c r="G102" s="7"/>
    </row>
    <row r="103" spans="1:7" ht="16.5">
      <c r="A103" s="4"/>
      <c r="B103" s="4"/>
      <c r="C103" s="4"/>
      <c r="E103" s="13"/>
      <c r="F103" s="14"/>
      <c r="G103" s="14"/>
    </row>
  </sheetData>
  <sheetProtection/>
  <mergeCells count="19">
    <mergeCell ref="A20:B31"/>
    <mergeCell ref="A85:C85"/>
    <mergeCell ref="A57:B62"/>
    <mergeCell ref="A63:B66"/>
    <mergeCell ref="A67:B72"/>
    <mergeCell ref="A32:B34"/>
    <mergeCell ref="A35:B46"/>
    <mergeCell ref="A47:B56"/>
    <mergeCell ref="A73:B82"/>
    <mergeCell ref="A83:B84"/>
    <mergeCell ref="A1:H1"/>
    <mergeCell ref="A2:C3"/>
    <mergeCell ref="A4:B13"/>
    <mergeCell ref="A14:B19"/>
    <mergeCell ref="E2:E3"/>
    <mergeCell ref="G2:G3"/>
    <mergeCell ref="H2:H3"/>
    <mergeCell ref="D2:D3"/>
    <mergeCell ref="F2:F3"/>
  </mergeCells>
  <printOptions horizontalCentered="1"/>
  <pageMargins left="0.3937007874015748" right="0.3937007874015748" top="0.5905511811023623" bottom="0" header="0.11811023622047245" footer="0.11811023622047245"/>
  <pageSetup horizontalDpi="600" verticalDpi="600" orientation="portrait" paperSize="9" scale="75" r:id="rId1"/>
  <rowBreaks count="1" manualBreakCount="1">
    <brk id="5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work01</dc:creator>
  <cp:keywords/>
  <dc:description/>
  <cp:lastModifiedBy>ORD</cp:lastModifiedBy>
  <cp:lastPrinted>2010-03-15T08:56:13Z</cp:lastPrinted>
  <dcterms:created xsi:type="dcterms:W3CDTF">2005-05-03T01:51:55Z</dcterms:created>
  <dcterms:modified xsi:type="dcterms:W3CDTF">2010-03-15T08:56:15Z</dcterms:modified>
  <cp:category/>
  <cp:version/>
  <cp:contentType/>
  <cp:contentStatus/>
</cp:coreProperties>
</file>